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1580"/>
  </bookViews>
  <sheets>
    <sheet name="List1" sheetId="1" r:id="rId1"/>
  </sheets>
  <calcPr calcId="101716"/>
</workbook>
</file>

<file path=xl/calcChain.xml><?xml version="1.0" encoding="utf-8"?>
<calcChain xmlns="http://schemas.openxmlformats.org/spreadsheetml/2006/main">
  <c r="E76" i="1"/>
  <c r="E75"/>
  <c r="E73"/>
  <c r="E69"/>
  <c r="E68"/>
  <c r="E67"/>
  <c r="E65"/>
  <c r="E64"/>
  <c r="E58"/>
  <c r="E57"/>
  <c r="E56"/>
  <c r="E54"/>
  <c r="E53"/>
  <c r="E47"/>
  <c r="E46"/>
  <c r="E45"/>
  <c r="E43"/>
  <c r="E41"/>
  <c r="E36"/>
  <c r="E30"/>
  <c r="E28"/>
  <c r="E23"/>
  <c r="E9"/>
  <c r="E7"/>
  <c r="E6"/>
  <c r="I77"/>
  <c r="I66"/>
  <c r="I55"/>
  <c r="I44"/>
  <c r="I31"/>
  <c r="I18"/>
  <c r="I78"/>
</calcChain>
</file>

<file path=xl/sharedStrings.xml><?xml version="1.0" encoding="utf-8"?>
<sst xmlns="http://schemas.openxmlformats.org/spreadsheetml/2006/main" count="210" uniqueCount="153">
  <si>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</si>
  <si>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</si>
  <si>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</si>
  <si>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</si>
  <si>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</si>
  <si>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</si>
  <si>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Likvidace invazních a expanzivních rostlin - výřezem</t>
  </si>
  <si>
    <t>Sečení křovinořezem (ruční shrabání a odstranění hmoty)</t>
  </si>
  <si>
    <r>
      <t>část 3.</t>
    </r>
    <r>
      <rPr>
        <sz val="11"/>
        <color indexed="8"/>
        <rFont val="Arial"/>
        <family val="2"/>
        <charset val="238"/>
      </rPr>
      <t xml:space="preserve"> (rok 2019)</t>
    </r>
  </si>
  <si>
    <r>
      <t>část 4.</t>
    </r>
    <r>
      <rPr>
        <sz val="11"/>
        <color indexed="8"/>
        <rFont val="Arial"/>
        <family val="2"/>
        <charset val="238"/>
      </rPr>
      <t xml:space="preserve"> (rok 2020)</t>
    </r>
  </si>
  <si>
    <r>
      <t>část 5.</t>
    </r>
    <r>
      <rPr>
        <sz val="11"/>
        <color indexed="8"/>
        <rFont val="Arial"/>
        <family val="2"/>
        <charset val="238"/>
      </rPr>
      <t xml:space="preserve"> (rok 2021)</t>
    </r>
  </si>
  <si>
    <r>
      <t>část 6.</t>
    </r>
    <r>
      <rPr>
        <sz val="11"/>
        <color indexed="8"/>
        <rFont val="Arial"/>
        <family val="2"/>
        <charset val="238"/>
      </rPr>
      <t xml:space="preserve"> (rok 2022)</t>
    </r>
  </si>
  <si>
    <t>Celkem č.3</t>
  </si>
  <si>
    <t>Celkem č.4</t>
  </si>
  <si>
    <t>Celkem č.5</t>
  </si>
  <si>
    <t>Celkem č.6</t>
  </si>
  <si>
    <t>V-VI, 30.6.2018</t>
  </si>
  <si>
    <t>V-VI, 30.6.2019</t>
  </si>
  <si>
    <r>
      <t>část 1.</t>
    </r>
    <r>
      <rPr>
        <sz val="10"/>
        <color indexed="8"/>
        <rFont val="Arial"/>
        <family val="2"/>
        <charset val="238"/>
      </rPr>
      <t xml:space="preserve"> (rok 2017)</t>
    </r>
  </si>
  <si>
    <t>VII-IX, 30.9.2017</t>
  </si>
  <si>
    <r>
      <t>část 2.</t>
    </r>
    <r>
      <rPr>
        <sz val="10"/>
        <color indexed="8"/>
        <rFont val="Arial"/>
        <family val="2"/>
        <charset val="238"/>
      </rPr>
      <t xml:space="preserve"> (rok 2018)</t>
    </r>
  </si>
  <si>
    <t>VII-IX, 30.9.2019</t>
  </si>
  <si>
    <t>V-IX, 30.9.2020</t>
  </si>
  <si>
    <t>V-IX, 30.9.2021</t>
  </si>
  <si>
    <t>V-IX, 30.9.2022</t>
  </si>
  <si>
    <t>Celkem č. 1</t>
  </si>
  <si>
    <t>Celkem č. 2</t>
  </si>
  <si>
    <t xml:space="preserve">Celkem </t>
  </si>
  <si>
    <t>VET-2017-001</t>
  </si>
  <si>
    <t>Likvidace invazních a expanzivních rostlin - výřezem )</t>
  </si>
  <si>
    <t>VIII-IX, 30.9.2017</t>
  </si>
  <si>
    <t>VET-2017-002</t>
  </si>
  <si>
    <t>ruční sečení ve vybraných segmentech-kosit celé plochy vyznačených segmentů, jedná se o jarní seč ruderalizovaných ploch a ploch s výmladky</t>
  </si>
  <si>
    <t>VET-2017-003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</si>
  <si>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</t>
  </si>
  <si>
    <t>VIII-IX, 30.9. 2017</t>
  </si>
  <si>
    <t>VET-2017-004</t>
  </si>
  <si>
    <t xml:space="preserve">Sečení křovinořezem (ruční shrabání a odstranění hmoty </t>
  </si>
  <si>
    <t>sečení – sečení palouků v okolí porostů nízkých xerofilních křovin, sečení cca 60% vyznačené rozlohy</t>
  </si>
  <si>
    <t>VII-IX, 30.9. 2017</t>
  </si>
  <si>
    <t>VET-2017-005</t>
  </si>
  <si>
    <t>VET-2017-006</t>
  </si>
  <si>
    <t xml:space="preserve">Likvidace invazních a expanzivních rostlin - výřezem </t>
  </si>
  <si>
    <t>VIII-IX, 30,9,2017</t>
  </si>
  <si>
    <t>VET-2017-007</t>
  </si>
  <si>
    <t xml:space="preserve">Likvidace invazních a expanzivních rostlin - Aplikace herbicidu </t>
  </si>
  <si>
    <t>aplikace herbicidu, zátěr po vyřezávce invazních a expanzivních druhů, opatření se týká cca 10% vyznačené plochy.</t>
  </si>
  <si>
    <t>VET-2017-008</t>
  </si>
  <si>
    <t>sečení porostu topinamburu, 3x ročně</t>
  </si>
  <si>
    <t>VET-2017-009</t>
  </si>
  <si>
    <t>VET2018-001</t>
  </si>
  <si>
    <t>ruční sečení ve vybraných segmentech- kosit celé plochy vybraných segmentů, jarní seč ruderalizovaných ploch a ploch s výmladky</t>
  </si>
  <si>
    <t>VET-2018-002</t>
  </si>
  <si>
    <t>VET-2018-003</t>
  </si>
  <si>
    <t>aplikace herbicidu na porost topinamburu, postřik na list, 5x ročně, opatření se týká cca 70% vyznačené plochy</t>
  </si>
  <si>
    <t>VET-2018-004</t>
  </si>
  <si>
    <t>aplikace herbicidu, zátěr na řez a postřik na list, na výmladky invazních a expanzivních druhů keřů, opatření se týká cca 10% vyznačené plochy.</t>
  </si>
  <si>
    <t>VII-IX, 30.9.2018</t>
  </si>
  <si>
    <t>VET-2018-005</t>
  </si>
  <si>
    <t>VIII-IX, 30.9. 2018</t>
  </si>
  <si>
    <t>VET-2018-006</t>
  </si>
  <si>
    <t>sečení – sečení palouků, popř.výmladků  v okolí porostů nízkých xerofilních křovin, sečení cca 60% vyznačené rozlohy</t>
  </si>
  <si>
    <t>VII-IX, 30.9. 2018</t>
  </si>
  <si>
    <t>VET-2019-001</t>
  </si>
  <si>
    <t>VET-2019-002</t>
  </si>
  <si>
    <t>VET-2019-003</t>
  </si>
  <si>
    <t>aplikace herbicidu na porost topinamburu, postřik na list, 5x ročně,</t>
  </si>
  <si>
    <t>na 70% rozlohy vyznačené plochy</t>
  </si>
  <si>
    <t>VET-2019-004</t>
  </si>
  <si>
    <t>VET-2019-005</t>
  </si>
  <si>
    <t>VIII-IX, 30.9. 2019</t>
  </si>
  <si>
    <t>VET-2019-006</t>
  </si>
  <si>
    <t>sečení – sečení palouků, popř.výmladků  v okolí porostů nízkých xerofilních křovin, sečení cca 20% vyznačené rozlohy</t>
  </si>
  <si>
    <t>VII-IX, 30.9. 2019</t>
  </si>
  <si>
    <t>VET-2020-001</t>
  </si>
  <si>
    <t>jarní seč ruderalizovaných ploch a ploch s výmladky, podzimní překosení ploch po jarní pastvě, opatření se týká 30% vyznačené plochy</t>
  </si>
  <si>
    <t>VET-2020-002</t>
  </si>
  <si>
    <t>VII-IX, 30.9.2020</t>
  </si>
  <si>
    <t>VET-2020-003</t>
  </si>
  <si>
    <t>VET-2020-004</t>
  </si>
  <si>
    <t>sečení porostu topinamburu, 2x ročně</t>
  </si>
  <si>
    <t>VET-2020-005</t>
  </si>
  <si>
    <t>VII-IX, 30.9. 2020</t>
  </si>
  <si>
    <t>VET-2020-006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</si>
  <si>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ploch, seč bude probíhat na 50% vyznačené plochy</t>
  </si>
  <si>
    <t>VIII-IX, 30.9. 2020</t>
  </si>
  <si>
    <t>VET-2021-001</t>
  </si>
  <si>
    <t>VET-2021-002</t>
  </si>
  <si>
    <t>VII-IX, 30.9.2021</t>
  </si>
  <si>
    <t>VET-2021-003</t>
  </si>
  <si>
    <t>VET-2021-004</t>
  </si>
  <si>
    <t>VET-2021-005</t>
  </si>
  <si>
    <t>sečení – sečení palouků v okolí porostů nízkých xerofilních křovin, sečení cca 20% vyznačené rozlohy</t>
  </si>
  <si>
    <t>VII-IX, 30.9. 2021</t>
  </si>
  <si>
    <t>VET-2021-006</t>
  </si>
  <si>
    <t>VIII-IX, 30.9. 2021</t>
  </si>
  <si>
    <t>VET-2022-001</t>
  </si>
  <si>
    <t>VET-2022-002</t>
  </si>
  <si>
    <t>VII-IX, 30.9.2022</t>
  </si>
  <si>
    <t>VET-2022-003</t>
  </si>
  <si>
    <t>VET-2022-004</t>
  </si>
  <si>
    <t>VET-2022-005</t>
  </si>
  <si>
    <t>VII-IX, 30.9. 2022</t>
  </si>
  <si>
    <t>VET-2022-006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</si>
  <si>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ploch, seč bude probíhat na 30% vyznačené plochy</t>
  </si>
  <si>
    <t>VIII-IX, 30.9. 2022</t>
  </si>
  <si>
    <t>aplikace herbicidu na porost topinamburu, postřik na list, 4x ročně, na 70% rozlohy vyznačené plochy</t>
  </si>
  <si>
    <t>kompletní výřez náletu dřevin ve vybraných segmentech,  podíl odstraňovaných dřevin s průměrem kmene na řezné ploše pařezu do 10 cm: 100%, ponechat pouze vzácné druhy keřů</t>
  </si>
  <si>
    <t>výřez dřevin – čištění sadu od náletových dřevin, celá plocha, ponechat pouze ovocné stromy, podíl odstraňovaných dřevin s průměrem kmene na řezné ploše pařezu do 10 cm: 100%</t>
  </si>
  <si>
    <t>výřez křovin- uvolnění porostů nízkých xerofilních dřevin ( Cerasus fruticosa, Rosa spinosissima, Rosa gallica) od mezofilních keřů, odborný výběrový výřez na cca 30% vyznačené plochy, podíl odstraňovaných dřevin s průměrem kmene na řezné ploše pařezu do 10 cm: 100%</t>
  </si>
  <si>
    <t>Redukovaná plocha (ha)</t>
  </si>
  <si>
    <t>Cena za hektar redukované plochy (Kč vč. DPH)</t>
  </si>
  <si>
    <t>cena (Kč vč. DPH)</t>
  </si>
  <si>
    <t>VII-VIII, 15.8.2018</t>
  </si>
  <si>
    <t>VII-IX 30.9..2019</t>
  </si>
  <si>
    <r>
      <t xml:space="preserve">aplikace herbicidu na porost topinamburu, postřik na list, </t>
    </r>
    <r>
      <rPr>
        <b/>
        <sz val="11"/>
        <color indexed="8"/>
        <rFont val="Arial"/>
        <family val="2"/>
        <charset val="238"/>
      </rPr>
      <t>5x ročně</t>
    </r>
  </si>
  <si>
    <t>V-VI, 15.6.2018</t>
  </si>
  <si>
    <t>VII-IX 30.9..2018</t>
  </si>
  <si>
    <t>V-VI, 15.6.2019</t>
  </si>
  <si>
    <t>VII-VIII, 15.8.2019</t>
  </si>
  <si>
    <t>IX, 30.9. 2017</t>
  </si>
  <si>
    <t>V, 31.5. 2018</t>
  </si>
  <si>
    <t>VI, 30.6.2018</t>
  </si>
  <si>
    <t>VII, 31.7.2018</t>
  </si>
  <si>
    <t>VIII, 31.8.2018</t>
  </si>
  <si>
    <t>IX, 30.9. 2018</t>
  </si>
  <si>
    <t>V, 31.5. 2019</t>
  </si>
  <si>
    <t>VI, 30.6.2019</t>
  </si>
  <si>
    <t>VII, 31.7.2019</t>
  </si>
  <si>
    <t>VIII, 31.8.2019</t>
  </si>
  <si>
    <t>IX, 30.9. 2019</t>
  </si>
  <si>
    <t>V-VI, 15.6.2020</t>
  </si>
  <si>
    <t>VII-IX 30.9..2020</t>
  </si>
  <si>
    <t>VI-VII, 15.7.2020</t>
  </si>
  <si>
    <t>VII-VIII, 15.8.2020</t>
  </si>
  <si>
    <t>VIII-IX, 30.9.2020</t>
  </si>
  <si>
    <t>V-VI, 15.6.2021</t>
  </si>
  <si>
    <t>VI-VII, 15.7.2021</t>
  </si>
  <si>
    <t>VII-VIII, 15.8.2021</t>
  </si>
  <si>
    <t>VIII-IX, 30.9.2021</t>
  </si>
  <si>
    <t>VII-IX 30.9..2021</t>
  </si>
  <si>
    <t>V-VI, 15.6.2022</t>
  </si>
  <si>
    <t>VI-VII, 15.7.2022</t>
  </si>
  <si>
    <t>VII-VIII, 15.8.2022</t>
  </si>
  <si>
    <t>VIII-IX, 30.9.2022</t>
  </si>
  <si>
    <t>VII-IX 30.9..2022</t>
  </si>
  <si>
    <t>VI-VII, 15.7.2017</t>
  </si>
  <si>
    <t>VIII, 30.8.2017</t>
  </si>
  <si>
    <t>VI, 30.6. 2017</t>
  </si>
  <si>
    <t>VII, 20.7.2017</t>
  </si>
  <si>
    <t>VIII, 15.8.2017</t>
  </si>
  <si>
    <t>IX, 10.9.2017</t>
  </si>
  <si>
    <t>IX 30.9.2017</t>
  </si>
</sst>
</file>

<file path=xl/styles.xml><?xml version="1.0" encoding="utf-8"?>
<styleSheet xmlns="http://schemas.openxmlformats.org/spreadsheetml/2006/main">
  <numFmts count="1">
    <numFmt numFmtId="164" formatCode="0.0000"/>
  </numFmts>
  <fonts count="14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55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0" xfId="0" applyFont="1"/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5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horizontal="right" vertical="center" wrapText="1"/>
    </xf>
    <xf numFmtId="0" fontId="6" fillId="0" borderId="9" xfId="0" applyFont="1" applyBorder="1"/>
    <xf numFmtId="0" fontId="6" fillId="0" borderId="10" xfId="0" applyFont="1" applyBorder="1"/>
    <xf numFmtId="2" fontId="6" fillId="0" borderId="2" xfId="0" applyNumberFormat="1" applyFont="1" applyBorder="1" applyAlignment="1">
      <alignment horizontal="right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right" vertical="center" wrapText="1"/>
    </xf>
    <xf numFmtId="0" fontId="3" fillId="0" borderId="0" xfId="0" applyFont="1"/>
    <xf numFmtId="0" fontId="12" fillId="0" borderId="10" xfId="0" applyFont="1" applyBorder="1"/>
    <xf numFmtId="164" fontId="0" fillId="0" borderId="0" xfId="0" applyNumberFormat="1"/>
    <xf numFmtId="164" fontId="7" fillId="0" borderId="13" xfId="0" applyNumberFormat="1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 applyAlignment="1">
      <alignment horizontal="right"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164" fontId="10" fillId="0" borderId="7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/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2" borderId="1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164" fontId="10" fillId="2" borderId="4" xfId="0" applyNumberFormat="1" applyFont="1" applyFill="1" applyBorder="1" applyAlignment="1">
      <alignment horizontal="right" vertical="center" wrapText="1"/>
    </xf>
    <xf numFmtId="0" fontId="13" fillId="2" borderId="4" xfId="0" applyFont="1" applyFill="1" applyBorder="1" applyAlignment="1">
      <alignment vertical="center" wrapText="1"/>
    </xf>
    <xf numFmtId="2" fontId="10" fillId="2" borderId="5" xfId="0" applyNumberFormat="1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3" fillId="3" borderId="11" xfId="0" applyFont="1" applyFill="1" applyBorder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2" fillId="0" borderId="16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0" fillId="0" borderId="14" xfId="0" applyBorder="1" applyAlignment="1"/>
    <xf numFmtId="0" fontId="3" fillId="2" borderId="16" xfId="0" applyFont="1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164" fontId="3" fillId="2" borderId="16" xfId="0" applyNumberFormat="1" applyFont="1" applyFill="1" applyBorder="1" applyAlignment="1">
      <alignment horizontal="right" vertical="center" wrapText="1"/>
    </xf>
    <xf numFmtId="0" fontId="0" fillId="2" borderId="14" xfId="0" applyFill="1" applyBorder="1" applyAlignment="1">
      <alignment horizontal="right" vertical="center" wrapText="1"/>
    </xf>
    <xf numFmtId="0" fontId="3" fillId="3" borderId="16" xfId="0" applyFont="1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164" fontId="3" fillId="3" borderId="16" xfId="0" applyNumberFormat="1" applyFont="1" applyFill="1" applyBorder="1" applyAlignment="1">
      <alignment horizontal="right" vertical="center" wrapText="1"/>
    </xf>
    <xf numFmtId="0" fontId="0" fillId="3" borderId="14" xfId="0" applyFill="1" applyBorder="1" applyAlignment="1">
      <alignment horizontal="right" vertical="center" wrapText="1"/>
    </xf>
    <xf numFmtId="164" fontId="0" fillId="2" borderId="14" xfId="0" applyNumberFormat="1" applyFill="1" applyBorder="1" applyAlignment="1">
      <alignment horizontal="right" vertical="center" wrapText="1"/>
    </xf>
    <xf numFmtId="164" fontId="0" fillId="2" borderId="12" xfId="0" applyNumberFormat="1" applyFill="1" applyBorder="1" applyAlignment="1">
      <alignment horizontal="right" vertical="center" wrapText="1"/>
    </xf>
    <xf numFmtId="0" fontId="0" fillId="2" borderId="12" xfId="0" applyFill="1" applyBorder="1" applyAlignment="1">
      <alignment horizontal="right" vertical="center" wrapText="1"/>
    </xf>
    <xf numFmtId="164" fontId="3" fillId="0" borderId="16" xfId="0" applyNumberFormat="1" applyFont="1" applyFill="1" applyBorder="1" applyAlignment="1">
      <alignment horizontal="right" vertical="center" wrapText="1"/>
    </xf>
    <xf numFmtId="164" fontId="0" fillId="0" borderId="14" xfId="0" applyNumberFormat="1" applyFill="1" applyBorder="1" applyAlignment="1">
      <alignment horizontal="right" vertical="center" wrapText="1"/>
    </xf>
    <xf numFmtId="164" fontId="0" fillId="0" borderId="12" xfId="0" applyNumberFormat="1" applyFill="1" applyBorder="1" applyAlignment="1">
      <alignment horizontal="right" vertical="center" wrapText="1"/>
    </xf>
    <xf numFmtId="0" fontId="3" fillId="0" borderId="18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0" fillId="2" borderId="19" xfId="0" applyFill="1" applyBorder="1" applyAlignment="1">
      <alignment vertical="center" wrapText="1"/>
    </xf>
    <xf numFmtId="0" fontId="0" fillId="2" borderId="20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0" fillId="0" borderId="19" xfId="0" applyFill="1" applyBorder="1" applyAlignment="1">
      <alignment vertical="center" wrapText="1"/>
    </xf>
    <xf numFmtId="0" fontId="0" fillId="0" borderId="20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164" fontId="3" fillId="0" borderId="14" xfId="0" applyNumberFormat="1" applyFont="1" applyFill="1" applyBorder="1" applyAlignment="1">
      <alignment horizontal="right" vertical="center" wrapText="1"/>
    </xf>
    <xf numFmtId="164" fontId="3" fillId="0" borderId="12" xfId="0" applyNumberFormat="1" applyFont="1" applyFill="1" applyBorder="1" applyAlignment="1">
      <alignment horizontal="right" vertical="center" wrapText="1"/>
    </xf>
    <xf numFmtId="0" fontId="2" fillId="0" borderId="1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164" fontId="0" fillId="3" borderId="12" xfId="0" applyNumberForma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8"/>
  <sheetViews>
    <sheetView tabSelected="1" zoomScale="70" zoomScaleNormal="70" workbookViewId="0">
      <selection activeCell="K9" sqref="K9"/>
    </sheetView>
  </sheetViews>
  <sheetFormatPr defaultRowHeight="15"/>
  <cols>
    <col min="1" max="1" width="17.5703125" customWidth="1"/>
    <col min="2" max="2" width="22.85546875" customWidth="1"/>
    <col min="3" max="3" width="29.7109375" customWidth="1"/>
    <col min="4" max="4" width="9.85546875" style="29" customWidth="1"/>
    <col min="5" max="5" width="13.85546875" style="29" bestFit="1" customWidth="1"/>
    <col min="6" max="6" width="38.42578125" style="27" customWidth="1"/>
    <col min="7" max="7" width="18.85546875" style="27" customWidth="1"/>
    <col min="8" max="8" width="18.42578125" customWidth="1"/>
    <col min="9" max="9" width="12" style="11" customWidth="1"/>
  </cols>
  <sheetData>
    <row r="1" spans="1:9" ht="15.75" thickBot="1"/>
    <row r="2" spans="1:9" ht="45.75" thickBot="1">
      <c r="A2" s="8" t="s">
        <v>0</v>
      </c>
      <c r="B2" s="8" t="s">
        <v>1</v>
      </c>
      <c r="C2" s="8" t="s">
        <v>2</v>
      </c>
      <c r="D2" s="30" t="s">
        <v>3</v>
      </c>
      <c r="E2" s="31" t="s">
        <v>110</v>
      </c>
      <c r="F2" s="8" t="s">
        <v>4</v>
      </c>
      <c r="G2" s="40" t="s">
        <v>5</v>
      </c>
      <c r="H2" s="26" t="s">
        <v>111</v>
      </c>
      <c r="I2" s="26" t="s">
        <v>112</v>
      </c>
    </row>
    <row r="3" spans="1:9" ht="86.25" thickBot="1">
      <c r="A3" s="124" t="s">
        <v>18</v>
      </c>
      <c r="B3" s="44" t="s">
        <v>28</v>
      </c>
      <c r="C3" s="45" t="s">
        <v>29</v>
      </c>
      <c r="D3" s="46">
        <v>1.2567999999999999</v>
      </c>
      <c r="E3" s="46">
        <v>1.2567999999999999</v>
      </c>
      <c r="F3" s="47" t="s">
        <v>107</v>
      </c>
      <c r="G3" s="48" t="s">
        <v>30</v>
      </c>
      <c r="H3" s="48"/>
      <c r="I3" s="49"/>
    </row>
    <row r="4" spans="1:9" ht="72" thickBot="1">
      <c r="A4" s="125"/>
      <c r="B4" s="50" t="s">
        <v>31</v>
      </c>
      <c r="C4" s="51" t="s">
        <v>7</v>
      </c>
      <c r="D4" s="52">
        <v>3.9001999999999999</v>
      </c>
      <c r="E4" s="52">
        <v>3.9001999999999999</v>
      </c>
      <c r="F4" s="53" t="s">
        <v>32</v>
      </c>
      <c r="G4" s="54" t="s">
        <v>146</v>
      </c>
      <c r="H4" s="54"/>
      <c r="I4" s="55"/>
    </row>
    <row r="5" spans="1:9" ht="78" thickBot="1">
      <c r="A5" s="125"/>
      <c r="B5" s="50" t="s">
        <v>33</v>
      </c>
      <c r="C5" s="51" t="s">
        <v>7</v>
      </c>
      <c r="D5" s="52">
        <v>14.389200000000001</v>
      </c>
      <c r="E5" s="52">
        <v>14.389200000000001</v>
      </c>
      <c r="F5" s="56" t="s">
        <v>34</v>
      </c>
      <c r="G5" s="54" t="s">
        <v>35</v>
      </c>
      <c r="H5" s="54"/>
      <c r="I5" s="55"/>
    </row>
    <row r="6" spans="1:9" ht="43.5" thickBot="1">
      <c r="A6" s="125"/>
      <c r="B6" s="50" t="s">
        <v>36</v>
      </c>
      <c r="C6" s="53" t="s">
        <v>37</v>
      </c>
      <c r="D6" s="57">
        <v>0.6089</v>
      </c>
      <c r="E6" s="57">
        <f>D6*0.6</f>
        <v>0.36534</v>
      </c>
      <c r="F6" s="53" t="s">
        <v>38</v>
      </c>
      <c r="G6" s="54" t="s">
        <v>39</v>
      </c>
      <c r="H6" s="54"/>
      <c r="I6" s="55"/>
    </row>
    <row r="7" spans="1:9" ht="114.75" thickBot="1">
      <c r="A7" s="125"/>
      <c r="B7" s="50" t="s">
        <v>40</v>
      </c>
      <c r="C7" s="53" t="s">
        <v>6</v>
      </c>
      <c r="D7" s="57">
        <v>0.6089</v>
      </c>
      <c r="E7" s="57">
        <f>D7*0.3</f>
        <v>0.18267</v>
      </c>
      <c r="F7" s="53" t="s">
        <v>109</v>
      </c>
      <c r="G7" s="54" t="s">
        <v>30</v>
      </c>
      <c r="H7" s="54"/>
      <c r="I7" s="55"/>
    </row>
    <row r="8" spans="1:9" ht="86.25" thickBot="1">
      <c r="A8" s="125"/>
      <c r="B8" s="50" t="s">
        <v>41</v>
      </c>
      <c r="C8" s="53" t="s">
        <v>42</v>
      </c>
      <c r="D8" s="57">
        <v>0.1673</v>
      </c>
      <c r="E8" s="57">
        <v>0.1673</v>
      </c>
      <c r="F8" s="53" t="s">
        <v>108</v>
      </c>
      <c r="G8" s="54" t="s">
        <v>43</v>
      </c>
      <c r="H8" s="54"/>
      <c r="I8" s="55"/>
    </row>
    <row r="9" spans="1:9" ht="57.75" thickBot="1">
      <c r="A9" s="125"/>
      <c r="B9" s="50" t="s">
        <v>44</v>
      </c>
      <c r="C9" s="53" t="s">
        <v>45</v>
      </c>
      <c r="D9" s="57">
        <v>14.998100000000001</v>
      </c>
      <c r="E9" s="57">
        <f>D9*0.1</f>
        <v>1.4998100000000001</v>
      </c>
      <c r="F9" s="53" t="s">
        <v>46</v>
      </c>
      <c r="G9" s="54" t="s">
        <v>19</v>
      </c>
      <c r="H9" s="54"/>
      <c r="I9" s="55"/>
    </row>
    <row r="10" spans="1:9" ht="15.75" thickBot="1">
      <c r="A10" s="125"/>
      <c r="B10" s="116" t="s">
        <v>47</v>
      </c>
      <c r="C10" s="96" t="s">
        <v>7</v>
      </c>
      <c r="D10" s="97">
        <v>0.1077</v>
      </c>
      <c r="E10" s="97">
        <v>0.1077</v>
      </c>
      <c r="F10" s="96" t="s">
        <v>48</v>
      </c>
      <c r="G10" s="54" t="s">
        <v>146</v>
      </c>
      <c r="H10" s="54"/>
      <c r="I10" s="55"/>
    </row>
    <row r="11" spans="1:9" ht="15.75" thickBot="1">
      <c r="A11" s="125"/>
      <c r="B11" s="117"/>
      <c r="C11" s="95"/>
      <c r="D11" s="104"/>
      <c r="E11" s="104"/>
      <c r="F11" s="95"/>
      <c r="G11" s="54" t="s">
        <v>147</v>
      </c>
      <c r="H11" s="54"/>
      <c r="I11" s="55"/>
    </row>
    <row r="12" spans="1:9" ht="15.75" thickBot="1">
      <c r="A12" s="125"/>
      <c r="B12" s="118"/>
      <c r="C12" s="119"/>
      <c r="D12" s="105"/>
      <c r="E12" s="105"/>
      <c r="F12" s="119"/>
      <c r="G12" s="54" t="s">
        <v>152</v>
      </c>
      <c r="H12" s="54"/>
      <c r="I12" s="55"/>
    </row>
    <row r="13" spans="1:9" ht="15.75" thickBot="1">
      <c r="A13" s="126"/>
      <c r="B13" s="94" t="s">
        <v>49</v>
      </c>
      <c r="C13" s="96" t="s">
        <v>45</v>
      </c>
      <c r="D13" s="97">
        <v>0.1077</v>
      </c>
      <c r="E13" s="97">
        <v>0.1077</v>
      </c>
      <c r="F13" s="96" t="s">
        <v>115</v>
      </c>
      <c r="G13" s="44" t="s">
        <v>148</v>
      </c>
      <c r="H13" s="65"/>
      <c r="I13" s="66"/>
    </row>
    <row r="14" spans="1:9" ht="15.75" thickBot="1">
      <c r="A14" s="126"/>
      <c r="B14" s="95"/>
      <c r="C14" s="95"/>
      <c r="D14" s="98"/>
      <c r="E14" s="98"/>
      <c r="F14" s="95"/>
      <c r="G14" s="44" t="s">
        <v>149</v>
      </c>
      <c r="H14" s="68"/>
      <c r="I14" s="66"/>
    </row>
    <row r="15" spans="1:9" ht="15.75" thickBot="1">
      <c r="A15" s="126"/>
      <c r="B15" s="95"/>
      <c r="C15" s="95"/>
      <c r="D15" s="98"/>
      <c r="E15" s="98"/>
      <c r="F15" s="95"/>
      <c r="G15" s="44" t="s">
        <v>150</v>
      </c>
      <c r="H15" s="68"/>
      <c r="I15" s="66"/>
    </row>
    <row r="16" spans="1:9" ht="15.75" thickBot="1">
      <c r="A16" s="126"/>
      <c r="B16" s="95"/>
      <c r="C16" s="95"/>
      <c r="D16" s="98"/>
      <c r="E16" s="98"/>
      <c r="F16" s="95"/>
      <c r="G16" s="64" t="s">
        <v>151</v>
      </c>
      <c r="H16" s="58"/>
      <c r="I16" s="67"/>
    </row>
    <row r="17" spans="1:9" ht="15.75" thickBot="1">
      <c r="A17" s="126"/>
      <c r="B17" s="119"/>
      <c r="C17" s="119"/>
      <c r="D17" s="106"/>
      <c r="E17" s="106"/>
      <c r="F17" s="119"/>
      <c r="G17" s="44" t="s">
        <v>120</v>
      </c>
      <c r="H17" s="68"/>
      <c r="I17" s="66"/>
    </row>
    <row r="18" spans="1:9" s="3" customFormat="1" ht="15.75" thickBot="1">
      <c r="A18" s="127"/>
      <c r="B18" s="59"/>
      <c r="C18" s="60"/>
      <c r="D18" s="61"/>
      <c r="E18" s="61"/>
      <c r="F18" s="60"/>
      <c r="G18" s="62" t="s">
        <v>25</v>
      </c>
      <c r="H18" s="60"/>
      <c r="I18" s="63">
        <f>SUM(I3:I13)</f>
        <v>0</v>
      </c>
    </row>
    <row r="19" spans="1:9" ht="57.75" thickBot="1">
      <c r="A19" s="128" t="s">
        <v>20</v>
      </c>
      <c r="B19" s="24" t="s">
        <v>50</v>
      </c>
      <c r="C19" s="5" t="s">
        <v>7</v>
      </c>
      <c r="D19" s="32">
        <v>4.3676000000000004</v>
      </c>
      <c r="E19" s="32">
        <v>4.3676000000000004</v>
      </c>
      <c r="F19" s="5" t="s">
        <v>51</v>
      </c>
      <c r="G19" s="4" t="s">
        <v>16</v>
      </c>
      <c r="H19" s="4"/>
      <c r="I19" s="6"/>
    </row>
    <row r="20" spans="1:9" ht="15.75" thickBot="1">
      <c r="A20" s="129"/>
      <c r="B20" s="110" t="s">
        <v>52</v>
      </c>
      <c r="C20" s="113" t="s">
        <v>7</v>
      </c>
      <c r="D20" s="107">
        <v>0.1077</v>
      </c>
      <c r="E20" s="107">
        <v>0.1077</v>
      </c>
      <c r="F20" s="113" t="s">
        <v>48</v>
      </c>
      <c r="G20" s="38" t="s">
        <v>116</v>
      </c>
      <c r="H20" s="38"/>
      <c r="I20" s="39"/>
    </row>
    <row r="21" spans="1:9" ht="15.75" thickBot="1">
      <c r="A21" s="129"/>
      <c r="B21" s="120"/>
      <c r="C21" s="122"/>
      <c r="D21" s="108"/>
      <c r="E21" s="108"/>
      <c r="F21" s="122"/>
      <c r="G21" s="38" t="s">
        <v>113</v>
      </c>
      <c r="H21" s="38"/>
      <c r="I21" s="39"/>
    </row>
    <row r="22" spans="1:9" ht="15.75" thickBot="1">
      <c r="A22" s="129"/>
      <c r="B22" s="121"/>
      <c r="C22" s="123"/>
      <c r="D22" s="109"/>
      <c r="E22" s="109"/>
      <c r="F22" s="123"/>
      <c r="G22" s="38" t="s">
        <v>117</v>
      </c>
      <c r="H22" s="38"/>
      <c r="I22" s="39"/>
    </row>
    <row r="23" spans="1:9" ht="15.75" customHeight="1" thickBot="1">
      <c r="A23" s="129"/>
      <c r="B23" s="110" t="s">
        <v>53</v>
      </c>
      <c r="C23" s="113" t="s">
        <v>45</v>
      </c>
      <c r="D23" s="107">
        <v>0.1077</v>
      </c>
      <c r="E23" s="107">
        <f>D23*0.7</f>
        <v>7.5389999999999999E-2</v>
      </c>
      <c r="F23" s="113" t="s">
        <v>54</v>
      </c>
      <c r="G23" s="69" t="s">
        <v>121</v>
      </c>
      <c r="H23" s="70"/>
      <c r="I23" s="71"/>
    </row>
    <row r="24" spans="1:9" ht="15.75" thickBot="1">
      <c r="A24" s="129"/>
      <c r="B24" s="111"/>
      <c r="C24" s="114"/>
      <c r="D24" s="133"/>
      <c r="E24" s="133"/>
      <c r="F24" s="114"/>
      <c r="G24" s="69" t="s">
        <v>122</v>
      </c>
      <c r="H24" s="72"/>
      <c r="I24" s="71"/>
    </row>
    <row r="25" spans="1:9" ht="15.75" thickBot="1">
      <c r="A25" s="129"/>
      <c r="B25" s="111"/>
      <c r="C25" s="114"/>
      <c r="D25" s="133"/>
      <c r="E25" s="133"/>
      <c r="F25" s="114"/>
      <c r="G25" s="69" t="s">
        <v>123</v>
      </c>
      <c r="H25" s="72"/>
      <c r="I25" s="71"/>
    </row>
    <row r="26" spans="1:9" ht="15.75" thickBot="1">
      <c r="A26" s="129"/>
      <c r="B26" s="111"/>
      <c r="C26" s="114"/>
      <c r="D26" s="133"/>
      <c r="E26" s="133"/>
      <c r="F26" s="114"/>
      <c r="G26" s="73" t="s">
        <v>124</v>
      </c>
      <c r="H26" s="74"/>
      <c r="I26" s="75"/>
    </row>
    <row r="27" spans="1:9" ht="15.75" thickBot="1">
      <c r="A27" s="129"/>
      <c r="B27" s="112"/>
      <c r="C27" s="115"/>
      <c r="D27" s="134"/>
      <c r="E27" s="134"/>
      <c r="F27" s="115"/>
      <c r="G27" s="69" t="s">
        <v>125</v>
      </c>
      <c r="H27" s="72"/>
      <c r="I27" s="71"/>
    </row>
    <row r="28" spans="1:9" ht="57.75" thickBot="1">
      <c r="A28" s="129"/>
      <c r="B28" s="25" t="s">
        <v>55</v>
      </c>
      <c r="C28" s="1" t="s">
        <v>45</v>
      </c>
      <c r="D28" s="33">
        <v>14.998100000000001</v>
      </c>
      <c r="E28" s="33">
        <f>D28*0.1</f>
        <v>1.4998100000000001</v>
      </c>
      <c r="F28" s="1" t="s">
        <v>56</v>
      </c>
      <c r="G28" s="7" t="s">
        <v>57</v>
      </c>
      <c r="H28" s="7"/>
      <c r="I28" s="2"/>
    </row>
    <row r="29" spans="1:9" ht="100.5" thickBot="1">
      <c r="A29" s="129"/>
      <c r="B29" s="25" t="s">
        <v>58</v>
      </c>
      <c r="C29" s="1" t="s">
        <v>7</v>
      </c>
      <c r="D29" s="33">
        <v>9.9490999999999996</v>
      </c>
      <c r="E29" s="33">
        <v>9.9490999999999996</v>
      </c>
      <c r="F29" s="1" t="s">
        <v>34</v>
      </c>
      <c r="G29" s="7" t="s">
        <v>59</v>
      </c>
      <c r="H29" s="7"/>
      <c r="I29" s="2"/>
    </row>
    <row r="30" spans="1:9" ht="57.75" thickBot="1">
      <c r="A30" s="129"/>
      <c r="B30" s="25" t="s">
        <v>60</v>
      </c>
      <c r="C30" s="1" t="s">
        <v>37</v>
      </c>
      <c r="D30" s="33">
        <v>0.6089</v>
      </c>
      <c r="E30" s="33">
        <f>D30*0.6</f>
        <v>0.36534</v>
      </c>
      <c r="F30" s="1" t="s">
        <v>61</v>
      </c>
      <c r="G30" s="7" t="s">
        <v>62</v>
      </c>
      <c r="H30" s="7"/>
      <c r="I30" s="2"/>
    </row>
    <row r="31" spans="1:9" s="3" customFormat="1" ht="15.75" thickBot="1">
      <c r="A31" s="130"/>
      <c r="B31" s="13"/>
      <c r="C31" s="14"/>
      <c r="D31" s="34"/>
      <c r="E31" s="34"/>
      <c r="F31" s="14"/>
      <c r="G31" s="41" t="s">
        <v>26</v>
      </c>
      <c r="H31" s="14"/>
      <c r="I31" s="16">
        <f>SUM(I19:I30)</f>
        <v>0</v>
      </c>
    </row>
    <row r="32" spans="1:9" ht="57.75" thickBot="1">
      <c r="A32" s="131" t="s">
        <v>8</v>
      </c>
      <c r="B32" s="86" t="s">
        <v>63</v>
      </c>
      <c r="C32" s="48" t="s">
        <v>7</v>
      </c>
      <c r="D32" s="87">
        <v>3.3174000000000001</v>
      </c>
      <c r="E32" s="87">
        <v>3.3174000000000001</v>
      </c>
      <c r="F32" s="48" t="s">
        <v>51</v>
      </c>
      <c r="G32" s="48" t="s">
        <v>17</v>
      </c>
      <c r="H32" s="48"/>
      <c r="I32" s="48"/>
    </row>
    <row r="33" spans="1:9" ht="15.75" thickBot="1">
      <c r="A33" s="132"/>
      <c r="B33" s="116" t="s">
        <v>64</v>
      </c>
      <c r="C33" s="96" t="s">
        <v>7</v>
      </c>
      <c r="D33" s="97">
        <v>0.1077</v>
      </c>
      <c r="E33" s="97">
        <v>0.1077</v>
      </c>
      <c r="F33" s="96" t="s">
        <v>48</v>
      </c>
      <c r="G33" s="54" t="s">
        <v>118</v>
      </c>
      <c r="H33" s="54"/>
      <c r="I33" s="55"/>
    </row>
    <row r="34" spans="1:9" ht="15.75" thickBot="1">
      <c r="A34" s="132"/>
      <c r="B34" s="117"/>
      <c r="C34" s="95"/>
      <c r="D34" s="104"/>
      <c r="E34" s="104"/>
      <c r="F34" s="95"/>
      <c r="G34" s="54" t="s">
        <v>119</v>
      </c>
      <c r="H34" s="54"/>
      <c r="I34" s="55"/>
    </row>
    <row r="35" spans="1:9" ht="15.75" thickBot="1">
      <c r="A35" s="132"/>
      <c r="B35" s="118"/>
      <c r="C35" s="119"/>
      <c r="D35" s="105"/>
      <c r="E35" s="105"/>
      <c r="F35" s="119"/>
      <c r="G35" s="54" t="s">
        <v>114</v>
      </c>
      <c r="H35" s="54"/>
      <c r="I35" s="55"/>
    </row>
    <row r="36" spans="1:9" ht="28.5" customHeight="1" thickBot="1">
      <c r="A36" s="132"/>
      <c r="B36" s="94" t="s">
        <v>65</v>
      </c>
      <c r="C36" s="96" t="s">
        <v>45</v>
      </c>
      <c r="D36" s="97">
        <v>0.1077</v>
      </c>
      <c r="E36" s="97">
        <f>D36*0.7</f>
        <v>7.5389999999999999E-2</v>
      </c>
      <c r="F36" s="96" t="s">
        <v>66</v>
      </c>
      <c r="G36" s="44" t="s">
        <v>126</v>
      </c>
      <c r="H36" s="65"/>
      <c r="I36" s="66"/>
    </row>
    <row r="37" spans="1:9" ht="15.75" thickBot="1">
      <c r="A37" s="132"/>
      <c r="B37" s="95"/>
      <c r="C37" s="95"/>
      <c r="D37" s="98"/>
      <c r="E37" s="98"/>
      <c r="F37" s="95" t="s">
        <v>67</v>
      </c>
      <c r="G37" s="44" t="s">
        <v>127</v>
      </c>
      <c r="H37" s="68"/>
      <c r="I37" s="66"/>
    </row>
    <row r="38" spans="1:9" ht="15.75" thickBot="1">
      <c r="A38" s="132"/>
      <c r="B38" s="95"/>
      <c r="C38" s="95"/>
      <c r="D38" s="98"/>
      <c r="E38" s="98"/>
      <c r="F38" s="95"/>
      <c r="G38" s="44" t="s">
        <v>128</v>
      </c>
      <c r="H38" s="68"/>
      <c r="I38" s="66"/>
    </row>
    <row r="39" spans="1:9" ht="15.75" thickBot="1">
      <c r="A39" s="132"/>
      <c r="B39" s="95"/>
      <c r="C39" s="95"/>
      <c r="D39" s="98"/>
      <c r="E39" s="98"/>
      <c r="F39" s="95"/>
      <c r="G39" s="64" t="s">
        <v>129</v>
      </c>
      <c r="H39" s="58"/>
      <c r="I39" s="67"/>
    </row>
    <row r="40" spans="1:9" ht="15.75" thickBot="1">
      <c r="A40" s="132"/>
      <c r="B40" s="119"/>
      <c r="C40" s="119"/>
      <c r="D40" s="106"/>
      <c r="E40" s="106"/>
      <c r="F40" s="119"/>
      <c r="G40" s="44" t="s">
        <v>130</v>
      </c>
      <c r="H40" s="68"/>
      <c r="I40" s="66"/>
    </row>
    <row r="41" spans="1:9" ht="57.75" thickBot="1">
      <c r="A41" s="132"/>
      <c r="B41" s="88" t="s">
        <v>68</v>
      </c>
      <c r="C41" s="54" t="s">
        <v>45</v>
      </c>
      <c r="D41" s="57">
        <v>14.998100000000001</v>
      </c>
      <c r="E41" s="57">
        <f>D41*0.1</f>
        <v>1.4998100000000001</v>
      </c>
      <c r="F41" s="54" t="s">
        <v>56</v>
      </c>
      <c r="G41" s="53" t="s">
        <v>21</v>
      </c>
      <c r="H41" s="53"/>
      <c r="I41" s="53"/>
    </row>
    <row r="42" spans="1:9" ht="100.5" thickBot="1">
      <c r="A42" s="132"/>
      <c r="B42" s="88" t="s">
        <v>69</v>
      </c>
      <c r="C42" s="54" t="s">
        <v>7</v>
      </c>
      <c r="D42" s="57">
        <v>7.9939999999999998</v>
      </c>
      <c r="E42" s="57">
        <v>7.9939999999999998</v>
      </c>
      <c r="F42" s="54" t="s">
        <v>34</v>
      </c>
      <c r="G42" s="54" t="s">
        <v>70</v>
      </c>
      <c r="H42" s="54"/>
      <c r="I42" s="54"/>
    </row>
    <row r="43" spans="1:9" ht="57.75" thickBot="1">
      <c r="A43" s="132"/>
      <c r="B43" s="88" t="s">
        <v>71</v>
      </c>
      <c r="C43" s="54" t="s">
        <v>37</v>
      </c>
      <c r="D43" s="57">
        <v>0.6089</v>
      </c>
      <c r="E43" s="57">
        <f>D43*0.2</f>
        <v>0.12178</v>
      </c>
      <c r="F43" s="54" t="s">
        <v>72</v>
      </c>
      <c r="G43" s="54" t="s">
        <v>73</v>
      </c>
      <c r="H43" s="54"/>
      <c r="I43" s="54"/>
    </row>
    <row r="44" spans="1:9" s="3" customFormat="1" ht="15.75" thickBot="1">
      <c r="A44" s="127"/>
      <c r="B44" s="59"/>
      <c r="C44" s="60"/>
      <c r="D44" s="61"/>
      <c r="E44" s="61"/>
      <c r="F44" s="60"/>
      <c r="G44" s="62" t="s">
        <v>12</v>
      </c>
      <c r="H44" s="60"/>
      <c r="I44" s="89">
        <f>SUM(I32:I43)</f>
        <v>0</v>
      </c>
    </row>
    <row r="45" spans="1:9" ht="51.75" thickBot="1">
      <c r="A45" s="135" t="s">
        <v>9</v>
      </c>
      <c r="B45" s="9" t="s">
        <v>74</v>
      </c>
      <c r="C45" s="10" t="s">
        <v>7</v>
      </c>
      <c r="D45" s="35">
        <v>14.998100000000001</v>
      </c>
      <c r="E45" s="35">
        <f>D45*0.3</f>
        <v>4.4994300000000003</v>
      </c>
      <c r="F45" s="10" t="s">
        <v>75</v>
      </c>
      <c r="G45" s="42" t="s">
        <v>22</v>
      </c>
      <c r="H45" s="10"/>
      <c r="I45" s="12"/>
    </row>
    <row r="46" spans="1:9" ht="51.75" thickBot="1">
      <c r="A46" s="136"/>
      <c r="B46" s="9" t="s">
        <v>76</v>
      </c>
      <c r="C46" s="10" t="s">
        <v>45</v>
      </c>
      <c r="D46" s="35">
        <v>14.998100000000001</v>
      </c>
      <c r="E46" s="35">
        <f>D46*0.1</f>
        <v>1.4998100000000001</v>
      </c>
      <c r="F46" s="10" t="s">
        <v>56</v>
      </c>
      <c r="G46" s="42" t="s">
        <v>77</v>
      </c>
      <c r="H46" s="10"/>
      <c r="I46" s="12"/>
    </row>
    <row r="47" spans="1:9" ht="15.75" thickBot="1">
      <c r="A47" s="136"/>
      <c r="B47" s="99" t="s">
        <v>78</v>
      </c>
      <c r="C47" s="101" t="s">
        <v>45</v>
      </c>
      <c r="D47" s="102">
        <v>0.1077</v>
      </c>
      <c r="E47" s="102">
        <f>D47*0.7</f>
        <v>7.5389999999999999E-2</v>
      </c>
      <c r="F47" s="101" t="s">
        <v>106</v>
      </c>
      <c r="G47" s="79" t="s">
        <v>131</v>
      </c>
      <c r="H47" s="80"/>
      <c r="I47" s="81"/>
    </row>
    <row r="48" spans="1:9" ht="15.75" thickBot="1">
      <c r="A48" s="136"/>
      <c r="B48" s="100"/>
      <c r="C48" s="100"/>
      <c r="D48" s="103"/>
      <c r="E48" s="103"/>
      <c r="F48" s="100"/>
      <c r="G48" s="79" t="s">
        <v>133</v>
      </c>
      <c r="H48" s="82"/>
      <c r="I48" s="81"/>
    </row>
    <row r="49" spans="1:9" ht="15.75" thickBot="1">
      <c r="A49" s="136"/>
      <c r="B49" s="100"/>
      <c r="C49" s="100"/>
      <c r="D49" s="103"/>
      <c r="E49" s="103"/>
      <c r="F49" s="100"/>
      <c r="G49" s="79" t="s">
        <v>134</v>
      </c>
      <c r="H49" s="82"/>
      <c r="I49" s="81"/>
    </row>
    <row r="50" spans="1:9" ht="15.75" thickBot="1">
      <c r="A50" s="136"/>
      <c r="B50" s="100"/>
      <c r="C50" s="100"/>
      <c r="D50" s="103"/>
      <c r="E50" s="103"/>
      <c r="F50" s="100"/>
      <c r="G50" s="83" t="s">
        <v>135</v>
      </c>
      <c r="H50" s="84"/>
      <c r="I50" s="85"/>
    </row>
    <row r="51" spans="1:9" ht="15.75" thickBot="1">
      <c r="A51" s="137"/>
      <c r="B51" s="99" t="s">
        <v>79</v>
      </c>
      <c r="C51" s="101" t="s">
        <v>7</v>
      </c>
      <c r="D51" s="102">
        <v>0.1077</v>
      </c>
      <c r="E51" s="102">
        <v>0.1077</v>
      </c>
      <c r="F51" s="101" t="s">
        <v>80</v>
      </c>
      <c r="G51" s="76" t="s">
        <v>131</v>
      </c>
      <c r="H51" s="76"/>
      <c r="I51" s="90"/>
    </row>
    <row r="52" spans="1:9" ht="15.75" thickBot="1">
      <c r="A52" s="137"/>
      <c r="B52" s="139"/>
      <c r="C52" s="139"/>
      <c r="D52" s="140"/>
      <c r="E52" s="140"/>
      <c r="F52" s="139"/>
      <c r="G52" s="77" t="s">
        <v>132</v>
      </c>
      <c r="H52" s="77"/>
      <c r="I52" s="78"/>
    </row>
    <row r="53" spans="1:9" ht="39" thickBot="1">
      <c r="A53" s="136"/>
      <c r="B53" s="9" t="s">
        <v>81</v>
      </c>
      <c r="C53" s="10" t="s">
        <v>37</v>
      </c>
      <c r="D53" s="35">
        <v>0.6089</v>
      </c>
      <c r="E53" s="35">
        <f>D53*0.6</f>
        <v>0.36534</v>
      </c>
      <c r="F53" s="10" t="s">
        <v>38</v>
      </c>
      <c r="G53" s="42" t="s">
        <v>82</v>
      </c>
      <c r="H53" s="10"/>
      <c r="I53" s="12"/>
    </row>
    <row r="54" spans="1:9" ht="90" thickBot="1">
      <c r="A54" s="136"/>
      <c r="B54" s="9" t="s">
        <v>83</v>
      </c>
      <c r="C54" s="10" t="s">
        <v>7</v>
      </c>
      <c r="D54" s="35">
        <v>14.998100000000001</v>
      </c>
      <c r="E54" s="35">
        <f>D54*0.5</f>
        <v>7.4990500000000004</v>
      </c>
      <c r="F54" s="10" t="s">
        <v>84</v>
      </c>
      <c r="G54" s="42" t="s">
        <v>85</v>
      </c>
      <c r="H54" s="10"/>
      <c r="I54" s="12"/>
    </row>
    <row r="55" spans="1:9" s="3" customFormat="1" ht="15.75" thickBot="1">
      <c r="A55" s="130"/>
      <c r="B55" s="13"/>
      <c r="C55" s="14"/>
      <c r="D55" s="34"/>
      <c r="E55" s="34"/>
      <c r="F55" s="14"/>
      <c r="G55" s="41" t="s">
        <v>13</v>
      </c>
      <c r="H55" s="14"/>
      <c r="I55" s="15">
        <f>SUM(I45:I54)</f>
        <v>0</v>
      </c>
    </row>
    <row r="56" spans="1:9" ht="57.75" thickBot="1">
      <c r="A56" s="131" t="s">
        <v>10</v>
      </c>
      <c r="B56" s="86" t="s">
        <v>86</v>
      </c>
      <c r="C56" s="48" t="s">
        <v>7</v>
      </c>
      <c r="D56" s="87">
        <v>14.998100000000001</v>
      </c>
      <c r="E56" s="87">
        <f>D56*0.3</f>
        <v>4.4994300000000003</v>
      </c>
      <c r="F56" s="48" t="s">
        <v>75</v>
      </c>
      <c r="G56" s="48" t="s">
        <v>23</v>
      </c>
      <c r="H56" s="48"/>
      <c r="I56" s="48"/>
    </row>
    <row r="57" spans="1:9" ht="57.75" thickBot="1">
      <c r="A57" s="132"/>
      <c r="B57" s="88" t="s">
        <v>87</v>
      </c>
      <c r="C57" s="54" t="s">
        <v>45</v>
      </c>
      <c r="D57" s="57">
        <v>14.998100000000001</v>
      </c>
      <c r="E57" s="57">
        <f>D57*0.1</f>
        <v>1.4998100000000001</v>
      </c>
      <c r="F57" s="54" t="s">
        <v>56</v>
      </c>
      <c r="G57" s="53" t="s">
        <v>88</v>
      </c>
      <c r="H57" s="53"/>
      <c r="I57" s="53"/>
    </row>
    <row r="58" spans="1:9" ht="28.5" customHeight="1" thickBot="1">
      <c r="A58" s="132"/>
      <c r="B58" s="94" t="s">
        <v>89</v>
      </c>
      <c r="C58" s="96" t="s">
        <v>45</v>
      </c>
      <c r="D58" s="97">
        <v>0.1077</v>
      </c>
      <c r="E58" s="97">
        <f>D58*0.7</f>
        <v>7.5389999999999999E-2</v>
      </c>
      <c r="F58" s="96" t="s">
        <v>106</v>
      </c>
      <c r="G58" s="44" t="s">
        <v>136</v>
      </c>
      <c r="H58" s="65"/>
      <c r="I58" s="66"/>
    </row>
    <row r="59" spans="1:9" ht="15.75" thickBot="1">
      <c r="A59" s="132"/>
      <c r="B59" s="95"/>
      <c r="C59" s="95"/>
      <c r="D59" s="98"/>
      <c r="E59" s="98"/>
      <c r="F59" s="95" t="s">
        <v>67</v>
      </c>
      <c r="G59" s="44" t="s">
        <v>137</v>
      </c>
      <c r="H59" s="68"/>
      <c r="I59" s="66"/>
    </row>
    <row r="60" spans="1:9" ht="15.75" thickBot="1">
      <c r="A60" s="132"/>
      <c r="B60" s="95"/>
      <c r="C60" s="95"/>
      <c r="D60" s="98"/>
      <c r="E60" s="98"/>
      <c r="F60" s="95"/>
      <c r="G60" s="44" t="s">
        <v>138</v>
      </c>
      <c r="H60" s="68"/>
      <c r="I60" s="66"/>
    </row>
    <row r="61" spans="1:9" ht="15.75" thickBot="1">
      <c r="A61" s="132"/>
      <c r="B61" s="95"/>
      <c r="C61" s="95"/>
      <c r="D61" s="98"/>
      <c r="E61" s="98"/>
      <c r="F61" s="95"/>
      <c r="G61" s="64" t="s">
        <v>139</v>
      </c>
      <c r="H61" s="58"/>
      <c r="I61" s="67"/>
    </row>
    <row r="62" spans="1:9" ht="15.75" thickBot="1">
      <c r="A62" s="132"/>
      <c r="B62" s="94" t="s">
        <v>90</v>
      </c>
      <c r="C62" s="96" t="s">
        <v>7</v>
      </c>
      <c r="D62" s="97">
        <v>0.1077</v>
      </c>
      <c r="E62" s="97">
        <v>1.1076999999999999</v>
      </c>
      <c r="F62" s="96" t="s">
        <v>80</v>
      </c>
      <c r="G62" s="48" t="s">
        <v>136</v>
      </c>
      <c r="H62" s="48"/>
      <c r="I62" s="49"/>
    </row>
    <row r="63" spans="1:9" ht="15.75" thickBot="1">
      <c r="A63" s="132"/>
      <c r="B63" s="119"/>
      <c r="C63" s="119"/>
      <c r="D63" s="105"/>
      <c r="E63" s="105"/>
      <c r="F63" s="119"/>
      <c r="G63" s="54" t="s">
        <v>140</v>
      </c>
      <c r="H63" s="54"/>
      <c r="I63" s="55"/>
    </row>
    <row r="64" spans="1:9" ht="43.5" thickBot="1">
      <c r="A64" s="132"/>
      <c r="B64" s="88" t="s">
        <v>91</v>
      </c>
      <c r="C64" s="54" t="s">
        <v>37</v>
      </c>
      <c r="D64" s="57">
        <v>0.6089</v>
      </c>
      <c r="E64" s="57">
        <f>D64*0.2</f>
        <v>0.12178</v>
      </c>
      <c r="F64" s="54" t="s">
        <v>92</v>
      </c>
      <c r="G64" s="54" t="s">
        <v>93</v>
      </c>
      <c r="H64" s="54"/>
      <c r="I64" s="54"/>
    </row>
    <row r="65" spans="1:9" ht="114.75" thickBot="1">
      <c r="A65" s="132"/>
      <c r="B65" s="88" t="s">
        <v>94</v>
      </c>
      <c r="C65" s="54" t="s">
        <v>7</v>
      </c>
      <c r="D65" s="57">
        <v>14.998100000000001</v>
      </c>
      <c r="E65" s="57">
        <f>D65*0.5</f>
        <v>7.4990500000000004</v>
      </c>
      <c r="F65" s="54" t="s">
        <v>84</v>
      </c>
      <c r="G65" s="54" t="s">
        <v>95</v>
      </c>
      <c r="H65" s="54"/>
      <c r="I65" s="54"/>
    </row>
    <row r="66" spans="1:9" s="3" customFormat="1" ht="15.75" thickBot="1">
      <c r="A66" s="138"/>
      <c r="B66" s="59"/>
      <c r="C66" s="60"/>
      <c r="D66" s="61"/>
      <c r="E66" s="61"/>
      <c r="F66" s="60"/>
      <c r="G66" s="62" t="s">
        <v>14</v>
      </c>
      <c r="H66" s="60"/>
      <c r="I66" s="89">
        <f>SUM(I56:I65)</f>
        <v>0</v>
      </c>
    </row>
    <row r="67" spans="1:9" ht="51.75" thickBot="1">
      <c r="A67" s="91" t="s">
        <v>11</v>
      </c>
      <c r="B67" s="17" t="s">
        <v>96</v>
      </c>
      <c r="C67" s="10" t="s">
        <v>7</v>
      </c>
      <c r="D67" s="35">
        <v>14.998100000000001</v>
      </c>
      <c r="E67" s="35">
        <f>D67*0.3</f>
        <v>4.4994300000000003</v>
      </c>
      <c r="F67" s="10" t="s">
        <v>75</v>
      </c>
      <c r="G67" s="42" t="s">
        <v>24</v>
      </c>
      <c r="H67" s="10"/>
      <c r="I67" s="12"/>
    </row>
    <row r="68" spans="1:9" ht="51.75" thickBot="1">
      <c r="A68" s="92"/>
      <c r="B68" s="17" t="s">
        <v>97</v>
      </c>
      <c r="C68" s="10" t="s">
        <v>45</v>
      </c>
      <c r="D68" s="35">
        <v>14.998100000000001</v>
      </c>
      <c r="E68" s="35">
        <f>D68*0.1</f>
        <v>1.4998100000000001</v>
      </c>
      <c r="F68" s="10" t="s">
        <v>56</v>
      </c>
      <c r="G68" s="42" t="s">
        <v>98</v>
      </c>
      <c r="H68" s="10"/>
      <c r="I68" s="12"/>
    </row>
    <row r="69" spans="1:9" ht="15.75" thickBot="1">
      <c r="A69" s="92"/>
      <c r="B69" s="99" t="s">
        <v>99</v>
      </c>
      <c r="C69" s="101" t="s">
        <v>45</v>
      </c>
      <c r="D69" s="102">
        <v>0.1077</v>
      </c>
      <c r="E69" s="102">
        <f>D69*0.7</f>
        <v>7.5389999999999999E-2</v>
      </c>
      <c r="F69" s="101" t="s">
        <v>106</v>
      </c>
      <c r="G69" s="79" t="s">
        <v>141</v>
      </c>
      <c r="H69" s="80"/>
      <c r="I69" s="81"/>
    </row>
    <row r="70" spans="1:9" ht="15.75" thickBot="1">
      <c r="A70" s="92"/>
      <c r="B70" s="100"/>
      <c r="C70" s="100"/>
      <c r="D70" s="103"/>
      <c r="E70" s="103"/>
      <c r="F70" s="100"/>
      <c r="G70" s="79" t="s">
        <v>142</v>
      </c>
      <c r="H70" s="82"/>
      <c r="I70" s="81"/>
    </row>
    <row r="71" spans="1:9" ht="15.75" thickBot="1">
      <c r="A71" s="92"/>
      <c r="B71" s="100"/>
      <c r="C71" s="100"/>
      <c r="D71" s="103"/>
      <c r="E71" s="103"/>
      <c r="F71" s="100"/>
      <c r="G71" s="79" t="s">
        <v>143</v>
      </c>
      <c r="H71" s="82"/>
      <c r="I71" s="81"/>
    </row>
    <row r="72" spans="1:9" ht="15.75" thickBot="1">
      <c r="A72" s="92"/>
      <c r="B72" s="100"/>
      <c r="C72" s="100"/>
      <c r="D72" s="103"/>
      <c r="E72" s="103"/>
      <c r="F72" s="100"/>
      <c r="G72" s="83" t="s">
        <v>144</v>
      </c>
      <c r="H72" s="84"/>
      <c r="I72" s="85"/>
    </row>
    <row r="73" spans="1:9" ht="15.75" thickBot="1">
      <c r="A73" s="92"/>
      <c r="B73" s="99" t="s">
        <v>100</v>
      </c>
      <c r="C73" s="101" t="s">
        <v>7</v>
      </c>
      <c r="D73" s="102">
        <v>0.1077</v>
      </c>
      <c r="E73" s="102">
        <f>D73</f>
        <v>0.1077</v>
      </c>
      <c r="F73" s="101" t="s">
        <v>80</v>
      </c>
      <c r="G73" s="76" t="s">
        <v>141</v>
      </c>
      <c r="H73" s="76"/>
      <c r="I73" s="90"/>
    </row>
    <row r="74" spans="1:9" ht="15.75" thickBot="1">
      <c r="A74" s="92"/>
      <c r="B74" s="139"/>
      <c r="C74" s="139"/>
      <c r="D74" s="140"/>
      <c r="E74" s="140"/>
      <c r="F74" s="139"/>
      <c r="G74" s="77" t="s">
        <v>145</v>
      </c>
      <c r="H74" s="77"/>
      <c r="I74" s="78"/>
    </row>
    <row r="75" spans="1:9" ht="39" thickBot="1">
      <c r="A75" s="92"/>
      <c r="B75" s="17" t="s">
        <v>101</v>
      </c>
      <c r="C75" s="10" t="s">
        <v>37</v>
      </c>
      <c r="D75" s="35">
        <v>0.6089</v>
      </c>
      <c r="E75" s="35">
        <f>D75*0.6</f>
        <v>0.36534</v>
      </c>
      <c r="F75" s="10" t="s">
        <v>38</v>
      </c>
      <c r="G75" s="42" t="s">
        <v>102</v>
      </c>
      <c r="H75" s="10"/>
      <c r="I75" s="12"/>
    </row>
    <row r="76" spans="1:9" ht="90" thickBot="1">
      <c r="A76" s="92"/>
      <c r="B76" s="17" t="s">
        <v>103</v>
      </c>
      <c r="C76" s="10" t="s">
        <v>7</v>
      </c>
      <c r="D76" s="35">
        <v>14.998100000000001</v>
      </c>
      <c r="E76" s="35">
        <f>D76*0.3</f>
        <v>4.4994300000000003</v>
      </c>
      <c r="F76" s="10" t="s">
        <v>104</v>
      </c>
      <c r="G76" s="42" t="s">
        <v>105</v>
      </c>
      <c r="H76" s="10"/>
      <c r="I76" s="12"/>
    </row>
    <row r="77" spans="1:9" s="3" customFormat="1" ht="15.75" thickBot="1">
      <c r="A77" s="93"/>
      <c r="B77" s="18"/>
      <c r="C77" s="19"/>
      <c r="D77" s="36"/>
      <c r="E77" s="36"/>
      <c r="F77" s="19"/>
      <c r="G77" s="43" t="s">
        <v>15</v>
      </c>
      <c r="H77" s="19"/>
      <c r="I77" s="20">
        <f>SUM(I67:I76)</f>
        <v>0</v>
      </c>
    </row>
    <row r="78" spans="1:9" ht="15.75" thickBot="1">
      <c r="A78" s="21"/>
      <c r="B78" s="22"/>
      <c r="C78" s="22"/>
      <c r="D78" s="37"/>
      <c r="E78" s="37"/>
      <c r="F78" s="28"/>
      <c r="G78" s="28" t="s">
        <v>27</v>
      </c>
      <c r="H78" s="22"/>
      <c r="I78" s="23">
        <f>SUM(I77,I66,I55,I44,I31,I18)</f>
        <v>0</v>
      </c>
    </row>
  </sheetData>
  <mergeCells count="66">
    <mergeCell ref="E69:E72"/>
    <mergeCell ref="F69:F72"/>
    <mergeCell ref="B73:B74"/>
    <mergeCell ref="C73:C74"/>
    <mergeCell ref="D73:D74"/>
    <mergeCell ref="E73:E74"/>
    <mergeCell ref="F73:F74"/>
    <mergeCell ref="E58:E61"/>
    <mergeCell ref="F58:F61"/>
    <mergeCell ref="B62:B63"/>
    <mergeCell ref="C62:C63"/>
    <mergeCell ref="D62:D63"/>
    <mergeCell ref="E62:E63"/>
    <mergeCell ref="F62:F63"/>
    <mergeCell ref="E47:E50"/>
    <mergeCell ref="F47:F50"/>
    <mergeCell ref="B36:B40"/>
    <mergeCell ref="C36:C40"/>
    <mergeCell ref="D36:D40"/>
    <mergeCell ref="B51:B52"/>
    <mergeCell ref="C51:C52"/>
    <mergeCell ref="D51:D52"/>
    <mergeCell ref="E51:E52"/>
    <mergeCell ref="E36:E40"/>
    <mergeCell ref="A45:A55"/>
    <mergeCell ref="A56:A66"/>
    <mergeCell ref="B33:B35"/>
    <mergeCell ref="C33:C35"/>
    <mergeCell ref="F51:F52"/>
    <mergeCell ref="F36:F40"/>
    <mergeCell ref="B47:B50"/>
    <mergeCell ref="C47:C50"/>
    <mergeCell ref="D47:D50"/>
    <mergeCell ref="F10:F12"/>
    <mergeCell ref="A3:A18"/>
    <mergeCell ref="A19:A31"/>
    <mergeCell ref="A32:A44"/>
    <mergeCell ref="D33:D35"/>
    <mergeCell ref="E33:E35"/>
    <mergeCell ref="D23:D27"/>
    <mergeCell ref="E23:E27"/>
    <mergeCell ref="F23:F27"/>
    <mergeCell ref="B13:B17"/>
    <mergeCell ref="C20:C22"/>
    <mergeCell ref="C13:C17"/>
    <mergeCell ref="D13:D17"/>
    <mergeCell ref="F33:F35"/>
    <mergeCell ref="F13:F17"/>
    <mergeCell ref="F20:F22"/>
    <mergeCell ref="D10:D12"/>
    <mergeCell ref="E10:E12"/>
    <mergeCell ref="E13:E17"/>
    <mergeCell ref="D20:D22"/>
    <mergeCell ref="E20:E22"/>
    <mergeCell ref="B23:B27"/>
    <mergeCell ref="C23:C27"/>
    <mergeCell ref="B10:B12"/>
    <mergeCell ref="C10:C12"/>
    <mergeCell ref="B20:B22"/>
    <mergeCell ref="A67:A77"/>
    <mergeCell ref="B58:B61"/>
    <mergeCell ref="C58:C61"/>
    <mergeCell ref="D58:D61"/>
    <mergeCell ref="B69:B72"/>
    <mergeCell ref="C69:C72"/>
    <mergeCell ref="D69:D72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User</cp:lastModifiedBy>
  <dcterms:created xsi:type="dcterms:W3CDTF">2016-09-12T07:33:53Z</dcterms:created>
  <dcterms:modified xsi:type="dcterms:W3CDTF">2017-04-18T10:37:00Z</dcterms:modified>
</cp:coreProperties>
</file>