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DUN_JIH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4" i="1"/>
  <c r="E31" i="1"/>
  <c r="E30" i="1"/>
  <c r="E29" i="1"/>
  <c r="E26" i="1"/>
  <c r="E25" i="1"/>
  <c r="E23" i="1"/>
  <c r="E21" i="1"/>
  <c r="E20" i="1"/>
  <c r="E19" i="1"/>
  <c r="E17" i="1"/>
  <c r="E15" i="1" l="1"/>
  <c r="E14" i="1"/>
  <c r="E13" i="1"/>
  <c r="E4" i="1"/>
  <c r="E3" i="1"/>
  <c r="D37" i="1" l="1"/>
  <c r="I37" i="1" l="1"/>
  <c r="I33" i="1"/>
  <c r="I28" i="1"/>
  <c r="I24" i="1"/>
  <c r="I18" i="1"/>
  <c r="I12" i="1"/>
  <c r="I38" i="1" l="1"/>
</calcChain>
</file>

<file path=xl/sharedStrings.xml><?xml version="1.0" encoding="utf-8"?>
<sst xmlns="http://schemas.openxmlformats.org/spreadsheetml/2006/main" count="114" uniqueCount="85">
  <si>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</si>
  <si>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</si>
  <si>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</si>
  <si>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</si>
  <si>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</si>
  <si>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</si>
  <si>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</si>
  <si>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t>DUN-2017-019</t>
  </si>
  <si>
    <t>Likvidace invazních a expanzivních rostlin - výřezem</t>
  </si>
  <si>
    <t>IX-X, 31.10.2017</t>
  </si>
  <si>
    <t>DUN-2017-020</t>
  </si>
  <si>
    <t>Sečení křovinořezem (ruční shrabání a odstranění hmoty)</t>
  </si>
  <si>
    <t>50% plochy bez zásahu, séct degradované části a úpatí svahu s hmotou</t>
  </si>
  <si>
    <t>VIII, 31.8.2017</t>
  </si>
  <si>
    <t>DUN-2017-021</t>
  </si>
  <si>
    <r>
      <t xml:space="preserve">po předchozích výřezech, ruderál, důsledně celá plocha, </t>
    </r>
    <r>
      <rPr>
        <b/>
        <sz val="11"/>
        <color rgb="FF000000"/>
        <rFont val="Arial"/>
        <family val="2"/>
        <charset val="238"/>
      </rPr>
      <t>dvojí seč</t>
    </r>
  </si>
  <si>
    <t>DUN-2017-022</t>
  </si>
  <si>
    <t>DUN-2017-023</t>
  </si>
  <si>
    <t>DUN-2017-024</t>
  </si>
  <si>
    <t>Odstranění odpadu - likvidace černých skládek a nefunčkních technických zařízení</t>
  </si>
  <si>
    <t>X, 31.10.2017</t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</si>
  <si>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</si>
  <si>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t>DUN-2018-026</t>
  </si>
  <si>
    <t>20% plochy bez zásahu, přednostně séct degradované plochy, odstranění stařiny</t>
  </si>
  <si>
    <t>IX, 30.9.2018</t>
  </si>
  <si>
    <t>DUN-2018-027</t>
  </si>
  <si>
    <t>Likvidace invazních a expanzivních rostlin - Aplikace herbicidu</t>
  </si>
  <si>
    <t>postřik na list výmladků, výskyt rozptýleně na 30% výměry, za měsíc u přežívajících opakovat</t>
  </si>
  <si>
    <t>VII, VIII, 31.8. 2018</t>
  </si>
  <si>
    <t>DUN-2018-028</t>
  </si>
  <si>
    <r>
      <t xml:space="preserve">účelem je redukce expanze trav, séct před květem trav, 30% plochy ponechat bez zásahu, </t>
    </r>
    <r>
      <rPr>
        <b/>
        <sz val="11"/>
        <color rgb="FF000000"/>
        <rFont val="Arial"/>
        <family val="2"/>
        <charset val="238"/>
      </rPr>
      <t>dvojí seč</t>
    </r>
  </si>
  <si>
    <t>DUN-2018-029</t>
  </si>
  <si>
    <t>postřik na list výmladků, výskyt rozptýleně na 10% výměry, u přežívajících zopakovat</t>
  </si>
  <si>
    <t>VII, 31.7.2018</t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</si>
  <si>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</si>
  <si>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t>DUN-2019-026</t>
  </si>
  <si>
    <t>20% plochy bez zásahu, přednostně séct degradované plochy, odstranění hmoty, stařiny</t>
  </si>
  <si>
    <t>IX, 30.9.2019</t>
  </si>
  <si>
    <t>DUN-2019-027</t>
  </si>
  <si>
    <t>postřik na list výmladků, výskyt rozptýleně na 20% výměry, u přežívajících zopakovat</t>
  </si>
  <si>
    <t>VIII, 31.8.2019</t>
  </si>
  <si>
    <t>DUN-2019-028</t>
  </si>
  <si>
    <t>DUN-2019-029</t>
  </si>
  <si>
    <t>VII, 31.7.2019</t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</si>
  <si>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</si>
  <si>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t>DUN-2020-025</t>
  </si>
  <si>
    <t>V-VI, 30.6.2020</t>
  </si>
  <si>
    <t>DUN-2020-028</t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</si>
  <si>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</si>
  <si>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DUN-2021-025</t>
  </si>
  <si>
    <t>VII, 31.7.2021</t>
  </si>
  <si>
    <t>DUN-2021-027</t>
  </si>
  <si>
    <t>20% plochy bez zásahu, přednostně séct degradované plochy, odstranění, stařiny</t>
  </si>
  <si>
    <t>IX-X, 31.10.2021</t>
  </si>
  <si>
    <t>DUN-2021-029</t>
  </si>
  <si>
    <r>
      <t xml:space="preserve">60% plochy bez zásahu, přednostně séct degradované plochy = sever plochy, </t>
    </r>
    <r>
      <rPr>
        <b/>
        <sz val="11"/>
        <color rgb="FF000000"/>
        <rFont val="Arial"/>
        <family val="2"/>
        <charset val="238"/>
      </rPr>
      <t>dvojí seč</t>
    </r>
  </si>
  <si>
    <r>
      <t>část 6.</t>
    </r>
    <r>
      <rPr>
        <sz val="11"/>
        <color theme="1"/>
        <rFont val="Arial"/>
        <family val="2"/>
        <charset val="238"/>
      </rPr>
      <t xml:space="preserve"> (rok 2022)</t>
    </r>
  </si>
  <si>
    <t>DUN-2022-025</t>
  </si>
  <si>
    <t>20% plochy bez zásahu, přednostně séct degradované plochy, odstranění hmoty</t>
  </si>
  <si>
    <t>V-VI, 30.6.2022</t>
  </si>
  <si>
    <t>DUN-2022-028</t>
  </si>
  <si>
    <r>
      <t xml:space="preserve">účelem je redukce expanze trav, séct před květem trav, 40% plochy ponechat bez zásahu, </t>
    </r>
    <r>
      <rPr>
        <b/>
        <sz val="11"/>
        <color rgb="FF000000"/>
        <rFont val="Arial"/>
        <family val="2"/>
        <charset val="238"/>
      </rPr>
      <t>dvojí seč</t>
    </r>
  </si>
  <si>
    <t>Celkem</t>
  </si>
  <si>
    <t>Celkem č.1</t>
  </si>
  <si>
    <t>Celkem č.2</t>
  </si>
  <si>
    <t>Celkem č.3</t>
  </si>
  <si>
    <t>Celkem č.4</t>
  </si>
  <si>
    <t>Celkem č.5</t>
  </si>
  <si>
    <t>Celkem č.6</t>
  </si>
  <si>
    <t>vyřezávka na 30% výměry v ploše trávníků a při okrajích souvislých porostů (vše nálet dřevin s prům.kmene na řezné ploše pařezu do 10 cm)</t>
  </si>
  <si>
    <t>odstranění odpadu - 30 m3 (beton,sloupky,kámen,plasty,kov), dále na vymezené ploše použité pletivo smotané do rolí, vystříhat u země</t>
  </si>
  <si>
    <t>cena (Kč vč. DPH)</t>
  </si>
  <si>
    <t>Redukovaná plocha (ha)</t>
  </si>
  <si>
    <t>Cena za hektar redukované plochy (Kč vč. DPH)</t>
  </si>
  <si>
    <t>VI, 30.6.2017</t>
  </si>
  <si>
    <t>V-VI, 30.6.2018</t>
  </si>
  <si>
    <t>VIII, 31.8.2018</t>
  </si>
  <si>
    <t>VIII, 31.8. 2019</t>
  </si>
  <si>
    <t>VIII, 31.8.2020</t>
  </si>
  <si>
    <t>VIII, 31.8.2021</t>
  </si>
  <si>
    <t>VIII, 31.8.2022</t>
  </si>
  <si>
    <t>V, 31.5.2022</t>
  </si>
  <si>
    <t>V-VI, 30.6.2021</t>
  </si>
  <si>
    <t>V-VI,, 30.6.2020</t>
  </si>
  <si>
    <t>V-VI, 30.6.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</si>
</sst>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="85" zoomScaleNormal="85" workbookViewId="0">
      <selection activeCell="H5" sqref="H5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5" width="9.85546875" customWidth="1"/>
    <col min="6" max="6" width="35.42578125" customWidth="1"/>
    <col min="7" max="8" width="20.42578125" customWidth="1"/>
    <col min="9" max="9" width="16.85546875" customWidth="1"/>
  </cols>
  <sheetData>
    <row r="1" spans="1:9" ht="15.75" thickBot="1" x14ac:dyDescent="0.3"/>
    <row r="2" spans="1:9" ht="51.75" thickBot="1" x14ac:dyDescent="0.3">
      <c r="A2" s="1" t="s">
        <v>0</v>
      </c>
      <c r="B2" s="2" t="s">
        <v>1</v>
      </c>
      <c r="C2" s="2" t="s">
        <v>2</v>
      </c>
      <c r="D2" s="27" t="s">
        <v>3</v>
      </c>
      <c r="E2" s="27" t="s">
        <v>72</v>
      </c>
      <c r="F2" s="2" t="s">
        <v>4</v>
      </c>
      <c r="G2" s="2" t="s">
        <v>5</v>
      </c>
      <c r="H2" s="25" t="s">
        <v>73</v>
      </c>
      <c r="I2" s="26" t="s">
        <v>71</v>
      </c>
    </row>
    <row r="3" spans="1:9" ht="77.25" customHeight="1" thickBot="1" x14ac:dyDescent="0.3">
      <c r="A3" s="43" t="s">
        <v>6</v>
      </c>
      <c r="B3" s="3" t="s">
        <v>7</v>
      </c>
      <c r="C3" s="4" t="s">
        <v>8</v>
      </c>
      <c r="D3" s="5">
        <v>15.215999999999999</v>
      </c>
      <c r="E3" s="5">
        <f>D3*0.3</f>
        <v>4.5648</v>
      </c>
      <c r="F3" s="4" t="s">
        <v>69</v>
      </c>
      <c r="G3" s="4" t="s">
        <v>9</v>
      </c>
      <c r="H3" s="28"/>
      <c r="I3" s="6"/>
    </row>
    <row r="4" spans="1:9" ht="42" customHeight="1" thickBot="1" x14ac:dyDescent="0.3">
      <c r="A4" s="44"/>
      <c r="B4" s="3" t="s">
        <v>10</v>
      </c>
      <c r="C4" s="4" t="s">
        <v>11</v>
      </c>
      <c r="D4" s="5">
        <v>11.552199999999999</v>
      </c>
      <c r="E4" s="5">
        <f>D4*0.5</f>
        <v>5.7760999999999996</v>
      </c>
      <c r="F4" s="4" t="s">
        <v>12</v>
      </c>
      <c r="G4" s="4" t="s">
        <v>13</v>
      </c>
      <c r="H4" s="4"/>
      <c r="I4" s="6"/>
    </row>
    <row r="5" spans="1:9" ht="25.5" customHeight="1" thickBot="1" x14ac:dyDescent="0.3">
      <c r="A5" s="44"/>
      <c r="B5" s="37" t="s">
        <v>14</v>
      </c>
      <c r="C5" s="39" t="s">
        <v>11</v>
      </c>
      <c r="D5" s="41">
        <v>0.26540000000000002</v>
      </c>
      <c r="E5" s="41">
        <v>0.26540000000000002</v>
      </c>
      <c r="F5" s="39" t="s">
        <v>15</v>
      </c>
      <c r="G5" s="4" t="s">
        <v>74</v>
      </c>
      <c r="H5" s="4"/>
      <c r="I5" s="6"/>
    </row>
    <row r="6" spans="1:9" ht="25.5" customHeight="1" thickBot="1" x14ac:dyDescent="0.3">
      <c r="A6" s="44"/>
      <c r="B6" s="38"/>
      <c r="C6" s="40"/>
      <c r="D6" s="42"/>
      <c r="E6" s="42"/>
      <c r="F6" s="40"/>
      <c r="G6" s="4" t="s">
        <v>13</v>
      </c>
      <c r="H6" s="4"/>
      <c r="I6" s="6"/>
    </row>
    <row r="7" spans="1:9" ht="23.25" customHeight="1" thickBot="1" x14ac:dyDescent="0.3">
      <c r="A7" s="44"/>
      <c r="B7" s="37" t="s">
        <v>16</v>
      </c>
      <c r="C7" s="39" t="s">
        <v>11</v>
      </c>
      <c r="D7" s="41">
        <v>1.7178</v>
      </c>
      <c r="E7" s="41">
        <v>1.7178</v>
      </c>
      <c r="F7" s="39" t="s">
        <v>15</v>
      </c>
      <c r="G7" s="4" t="s">
        <v>74</v>
      </c>
      <c r="H7" s="4"/>
      <c r="I7" s="6"/>
    </row>
    <row r="8" spans="1:9" ht="23.25" customHeight="1" thickBot="1" x14ac:dyDescent="0.3">
      <c r="A8" s="44"/>
      <c r="B8" s="38"/>
      <c r="C8" s="40"/>
      <c r="D8" s="42"/>
      <c r="E8" s="42"/>
      <c r="F8" s="40"/>
      <c r="G8" s="4" t="s">
        <v>13</v>
      </c>
      <c r="H8" s="4"/>
      <c r="I8" s="6"/>
    </row>
    <row r="9" spans="1:9" ht="21" customHeight="1" thickBot="1" x14ac:dyDescent="0.3">
      <c r="A9" s="44"/>
      <c r="B9" s="37" t="s">
        <v>17</v>
      </c>
      <c r="C9" s="39" t="s">
        <v>11</v>
      </c>
      <c r="D9" s="41">
        <v>0.37969999999999998</v>
      </c>
      <c r="E9" s="41">
        <v>0.37969999999999998</v>
      </c>
      <c r="F9" s="39" t="s">
        <v>15</v>
      </c>
      <c r="G9" s="4" t="s">
        <v>74</v>
      </c>
      <c r="H9" s="4"/>
      <c r="I9" s="6"/>
    </row>
    <row r="10" spans="1:9" ht="21" customHeight="1" thickBot="1" x14ac:dyDescent="0.3">
      <c r="A10" s="44"/>
      <c r="B10" s="38"/>
      <c r="C10" s="40"/>
      <c r="D10" s="42"/>
      <c r="E10" s="42"/>
      <c r="F10" s="40"/>
      <c r="G10" s="4" t="s">
        <v>13</v>
      </c>
      <c r="H10" s="4"/>
      <c r="I10" s="6"/>
    </row>
    <row r="11" spans="1:9" ht="76.5" customHeight="1" thickBot="1" x14ac:dyDescent="0.3">
      <c r="A11" s="44"/>
      <c r="B11" s="3" t="s">
        <v>18</v>
      </c>
      <c r="C11" s="4" t="s">
        <v>19</v>
      </c>
      <c r="D11" s="5">
        <v>1.1900000000000001E-2</v>
      </c>
      <c r="E11" s="5">
        <v>1.1900000000000001E-2</v>
      </c>
      <c r="F11" s="4" t="s">
        <v>70</v>
      </c>
      <c r="G11" s="4" t="s">
        <v>20</v>
      </c>
      <c r="H11" s="4"/>
      <c r="I11" s="6"/>
    </row>
    <row r="12" spans="1:9" ht="21.75" customHeight="1" thickBot="1" x14ac:dyDescent="0.3">
      <c r="A12" s="40"/>
      <c r="B12" s="16"/>
      <c r="C12" s="17"/>
      <c r="D12" s="18"/>
      <c r="E12" s="18"/>
      <c r="F12" s="17"/>
      <c r="G12" s="17" t="s">
        <v>63</v>
      </c>
      <c r="H12" s="17"/>
      <c r="I12" s="19">
        <f>SUM(I3:I11)</f>
        <v>0</v>
      </c>
    </row>
    <row r="13" spans="1:9" ht="42" customHeight="1" thickBot="1" x14ac:dyDescent="0.3">
      <c r="A13" s="46" t="s">
        <v>21</v>
      </c>
      <c r="B13" s="7" t="s">
        <v>22</v>
      </c>
      <c r="C13" s="8" t="s">
        <v>11</v>
      </c>
      <c r="D13" s="9">
        <v>8.5274999999999999</v>
      </c>
      <c r="E13" s="9">
        <f>D13*0.8</f>
        <v>6.8220000000000001</v>
      </c>
      <c r="F13" s="8" t="s">
        <v>23</v>
      </c>
      <c r="G13" s="8" t="s">
        <v>24</v>
      </c>
      <c r="H13" s="8"/>
      <c r="I13" s="10"/>
    </row>
    <row r="14" spans="1:9" ht="42" customHeight="1" thickBot="1" x14ac:dyDescent="0.3">
      <c r="A14" s="47"/>
      <c r="B14" s="7" t="s">
        <v>25</v>
      </c>
      <c r="C14" s="8" t="s">
        <v>26</v>
      </c>
      <c r="D14" s="9">
        <v>7.9169999999999998</v>
      </c>
      <c r="E14" s="9">
        <f>D14*0.3</f>
        <v>2.3750999999999998</v>
      </c>
      <c r="F14" s="8" t="s">
        <v>27</v>
      </c>
      <c r="G14" s="8" t="s">
        <v>28</v>
      </c>
      <c r="H14" s="8"/>
      <c r="I14" s="10"/>
    </row>
    <row r="15" spans="1:9" ht="23.25" customHeight="1" thickBot="1" x14ac:dyDescent="0.3">
      <c r="A15" s="47"/>
      <c r="B15" s="31" t="s">
        <v>29</v>
      </c>
      <c r="C15" s="33" t="s">
        <v>11</v>
      </c>
      <c r="D15" s="35">
        <v>10.5466</v>
      </c>
      <c r="E15" s="35">
        <f>D15*0.7</f>
        <v>7.3826199999999993</v>
      </c>
      <c r="F15" s="33" t="s">
        <v>30</v>
      </c>
      <c r="G15" s="29" t="s">
        <v>75</v>
      </c>
      <c r="H15" s="29"/>
      <c r="I15" s="30"/>
    </row>
    <row r="16" spans="1:9" ht="23.25" customHeight="1" thickBot="1" x14ac:dyDescent="0.3">
      <c r="A16" s="47"/>
      <c r="B16" s="32"/>
      <c r="C16" s="34"/>
      <c r="D16" s="36"/>
      <c r="E16" s="36"/>
      <c r="F16" s="34"/>
      <c r="G16" s="29" t="s">
        <v>76</v>
      </c>
      <c r="H16" s="29"/>
      <c r="I16" s="30"/>
    </row>
    <row r="17" spans="1:9" ht="42" customHeight="1" thickBot="1" x14ac:dyDescent="0.3">
      <c r="A17" s="47"/>
      <c r="B17" s="7" t="s">
        <v>31</v>
      </c>
      <c r="C17" s="8" t="s">
        <v>26</v>
      </c>
      <c r="D17" s="9">
        <v>10.5466</v>
      </c>
      <c r="E17" s="9">
        <f>D17*0.1</f>
        <v>1.0546599999999999</v>
      </c>
      <c r="F17" s="8" t="s">
        <v>32</v>
      </c>
      <c r="G17" s="8" t="s">
        <v>33</v>
      </c>
      <c r="H17" s="8"/>
      <c r="I17" s="10"/>
    </row>
    <row r="18" spans="1:9" ht="21.75" customHeight="1" thickBot="1" x14ac:dyDescent="0.3">
      <c r="A18" s="40"/>
      <c r="B18" s="12"/>
      <c r="C18" s="13"/>
      <c r="D18" s="14"/>
      <c r="E18" s="14"/>
      <c r="F18" s="13"/>
      <c r="G18" s="13" t="s">
        <v>64</v>
      </c>
      <c r="H18" s="13"/>
      <c r="I18" s="15">
        <f>SUM(I13:I17)</f>
        <v>0</v>
      </c>
    </row>
    <row r="19" spans="1:9" ht="42" customHeight="1" thickBot="1" x14ac:dyDescent="0.3">
      <c r="A19" s="43" t="s">
        <v>34</v>
      </c>
      <c r="B19" s="3" t="s">
        <v>35</v>
      </c>
      <c r="C19" s="4" t="s">
        <v>11</v>
      </c>
      <c r="D19" s="5">
        <v>8.5274999999999999</v>
      </c>
      <c r="E19" s="5">
        <f>D19*0.8</f>
        <v>6.8220000000000001</v>
      </c>
      <c r="F19" s="4" t="s">
        <v>36</v>
      </c>
      <c r="G19" s="4" t="s">
        <v>37</v>
      </c>
      <c r="H19" s="4"/>
      <c r="I19" s="6"/>
    </row>
    <row r="20" spans="1:9" ht="42" customHeight="1" thickBot="1" x14ac:dyDescent="0.3">
      <c r="A20" s="44"/>
      <c r="B20" s="3" t="s">
        <v>38</v>
      </c>
      <c r="C20" s="4" t="s">
        <v>26</v>
      </c>
      <c r="D20" s="5">
        <v>7.9169999999999998</v>
      </c>
      <c r="E20" s="5">
        <f>D20*0.2</f>
        <v>1.5834000000000001</v>
      </c>
      <c r="F20" s="4" t="s">
        <v>39</v>
      </c>
      <c r="G20" s="4" t="s">
        <v>40</v>
      </c>
      <c r="H20" s="4"/>
      <c r="I20" s="6"/>
    </row>
    <row r="21" spans="1:9" ht="22.5" customHeight="1" thickBot="1" x14ac:dyDescent="0.3">
      <c r="A21" s="44"/>
      <c r="B21" s="37" t="s">
        <v>41</v>
      </c>
      <c r="C21" s="39" t="s">
        <v>11</v>
      </c>
      <c r="D21" s="41">
        <v>10.5466</v>
      </c>
      <c r="E21" s="41">
        <f>D21*0.7</f>
        <v>7.3826199999999993</v>
      </c>
      <c r="F21" s="39" t="s">
        <v>30</v>
      </c>
      <c r="G21" s="4" t="s">
        <v>84</v>
      </c>
      <c r="H21" s="4"/>
      <c r="I21" s="6"/>
    </row>
    <row r="22" spans="1:9" ht="22.5" customHeight="1" thickBot="1" x14ac:dyDescent="0.3">
      <c r="A22" s="44"/>
      <c r="B22" s="38"/>
      <c r="C22" s="40"/>
      <c r="D22" s="42"/>
      <c r="E22" s="42"/>
      <c r="F22" s="40"/>
      <c r="G22" s="4" t="s">
        <v>77</v>
      </c>
      <c r="H22" s="4"/>
      <c r="I22" s="6"/>
    </row>
    <row r="23" spans="1:9" ht="42" customHeight="1" thickBot="1" x14ac:dyDescent="0.3">
      <c r="A23" s="44"/>
      <c r="B23" s="3" t="s">
        <v>42</v>
      </c>
      <c r="C23" s="4" t="s">
        <v>26</v>
      </c>
      <c r="D23" s="5">
        <v>10.5466</v>
      </c>
      <c r="E23" s="5">
        <f>D23*0.1</f>
        <v>1.0546599999999999</v>
      </c>
      <c r="F23" s="4" t="s">
        <v>32</v>
      </c>
      <c r="G23" s="4" t="s">
        <v>43</v>
      </c>
      <c r="H23" s="4"/>
      <c r="I23" s="6"/>
    </row>
    <row r="24" spans="1:9" s="20" customFormat="1" ht="22.5" customHeight="1" thickBot="1" x14ac:dyDescent="0.3">
      <c r="A24" s="40"/>
      <c r="B24" s="16"/>
      <c r="C24" s="17"/>
      <c r="D24" s="18"/>
      <c r="E24" s="18"/>
      <c r="F24" s="17"/>
      <c r="G24" s="17" t="s">
        <v>65</v>
      </c>
      <c r="H24" s="17"/>
      <c r="I24" s="19">
        <f>SUM(I19:I23)</f>
        <v>0</v>
      </c>
    </row>
    <row r="25" spans="1:9" ht="42" customHeight="1" thickBot="1" x14ac:dyDescent="0.3">
      <c r="A25" s="46" t="s">
        <v>44</v>
      </c>
      <c r="B25" s="11" t="s">
        <v>45</v>
      </c>
      <c r="C25" s="8" t="s">
        <v>11</v>
      </c>
      <c r="D25" s="9">
        <v>7.9169999999999998</v>
      </c>
      <c r="E25" s="9">
        <f>D25*0.8</f>
        <v>6.3336000000000006</v>
      </c>
      <c r="F25" s="8" t="s">
        <v>23</v>
      </c>
      <c r="G25" s="8" t="s">
        <v>46</v>
      </c>
      <c r="H25" s="8"/>
      <c r="I25" s="10"/>
    </row>
    <row r="26" spans="1:9" ht="24.75" customHeight="1" thickBot="1" x14ac:dyDescent="0.3">
      <c r="A26" s="47"/>
      <c r="B26" s="31" t="s">
        <v>47</v>
      </c>
      <c r="C26" s="33" t="s">
        <v>11</v>
      </c>
      <c r="D26" s="35">
        <v>10.5466</v>
      </c>
      <c r="E26" s="35">
        <f>D26*0.7</f>
        <v>7.3826199999999993</v>
      </c>
      <c r="F26" s="33" t="s">
        <v>30</v>
      </c>
      <c r="G26" s="29" t="s">
        <v>83</v>
      </c>
      <c r="H26" s="29"/>
      <c r="I26" s="30"/>
    </row>
    <row r="27" spans="1:9" ht="24.75" customHeight="1" thickBot="1" x14ac:dyDescent="0.3">
      <c r="A27" s="47"/>
      <c r="B27" s="32"/>
      <c r="C27" s="34"/>
      <c r="D27" s="36"/>
      <c r="E27" s="36"/>
      <c r="F27" s="34"/>
      <c r="G27" s="29" t="s">
        <v>78</v>
      </c>
      <c r="H27" s="29"/>
      <c r="I27" s="30"/>
    </row>
    <row r="28" spans="1:9" s="20" customFormat="1" ht="20.25" customHeight="1" thickBot="1" x14ac:dyDescent="0.3">
      <c r="A28" s="40"/>
      <c r="B28" s="21"/>
      <c r="C28" s="13"/>
      <c r="D28" s="14"/>
      <c r="E28" s="14"/>
      <c r="F28" s="13"/>
      <c r="G28" s="13" t="s">
        <v>66</v>
      </c>
      <c r="H28" s="13"/>
      <c r="I28" s="15">
        <f>SUM(I25:I26)</f>
        <v>0</v>
      </c>
    </row>
    <row r="29" spans="1:9" ht="42" customHeight="1" thickBot="1" x14ac:dyDescent="0.3">
      <c r="A29" s="43" t="s">
        <v>48</v>
      </c>
      <c r="B29" s="3" t="s">
        <v>49</v>
      </c>
      <c r="C29" s="4" t="s">
        <v>26</v>
      </c>
      <c r="D29" s="5">
        <v>7.9169999999999998</v>
      </c>
      <c r="E29" s="5">
        <f>D29*0.2</f>
        <v>1.5834000000000001</v>
      </c>
      <c r="F29" s="4" t="s">
        <v>39</v>
      </c>
      <c r="G29" s="4" t="s">
        <v>50</v>
      </c>
      <c r="H29" s="4"/>
      <c r="I29" s="6"/>
    </row>
    <row r="30" spans="1:9" ht="42" customHeight="1" thickBot="1" x14ac:dyDescent="0.3">
      <c r="A30" s="44"/>
      <c r="B30" s="3" t="s">
        <v>51</v>
      </c>
      <c r="C30" s="4" t="s">
        <v>11</v>
      </c>
      <c r="D30" s="5">
        <v>7.9169999999999998</v>
      </c>
      <c r="E30" s="5">
        <f>D30*0.8</f>
        <v>6.3336000000000006</v>
      </c>
      <c r="F30" s="4" t="s">
        <v>52</v>
      </c>
      <c r="G30" s="4" t="s">
        <v>53</v>
      </c>
      <c r="H30" s="4"/>
      <c r="I30" s="6"/>
    </row>
    <row r="31" spans="1:9" ht="27.75" customHeight="1" thickBot="1" x14ac:dyDescent="0.3">
      <c r="A31" s="44"/>
      <c r="B31" s="37" t="s">
        <v>54</v>
      </c>
      <c r="C31" s="39" t="s">
        <v>11</v>
      </c>
      <c r="D31" s="41">
        <v>10.5466</v>
      </c>
      <c r="E31" s="41">
        <f>D31*0.4</f>
        <v>4.2186399999999997</v>
      </c>
      <c r="F31" s="39" t="s">
        <v>55</v>
      </c>
      <c r="G31" s="4" t="s">
        <v>82</v>
      </c>
      <c r="H31" s="4"/>
      <c r="I31" s="6"/>
    </row>
    <row r="32" spans="1:9" ht="27.75" customHeight="1" thickBot="1" x14ac:dyDescent="0.3">
      <c r="A32" s="44"/>
      <c r="B32" s="38"/>
      <c r="C32" s="40"/>
      <c r="D32" s="42"/>
      <c r="E32" s="42"/>
      <c r="F32" s="40"/>
      <c r="G32" s="4" t="s">
        <v>79</v>
      </c>
      <c r="H32" s="4"/>
      <c r="I32" s="6"/>
    </row>
    <row r="33" spans="1:9" s="20" customFormat="1" ht="18" customHeight="1" thickBot="1" x14ac:dyDescent="0.3">
      <c r="A33" s="45"/>
      <c r="B33" s="16"/>
      <c r="C33" s="17"/>
      <c r="D33" s="18"/>
      <c r="E33" s="18"/>
      <c r="F33" s="17"/>
      <c r="G33" s="17" t="s">
        <v>67</v>
      </c>
      <c r="H33" s="17"/>
      <c r="I33" s="19">
        <f>SUM(I29:I31)</f>
        <v>0</v>
      </c>
    </row>
    <row r="34" spans="1:9" ht="42" customHeight="1" thickBot="1" x14ac:dyDescent="0.3">
      <c r="A34" s="46" t="s">
        <v>56</v>
      </c>
      <c r="B34" s="11" t="s">
        <v>57</v>
      </c>
      <c r="C34" s="8" t="s">
        <v>11</v>
      </c>
      <c r="D34" s="9">
        <v>7.9169999999999998</v>
      </c>
      <c r="E34" s="9">
        <f>D34*0.8</f>
        <v>6.3336000000000006</v>
      </c>
      <c r="F34" s="8" t="s">
        <v>58</v>
      </c>
      <c r="G34" s="8" t="s">
        <v>59</v>
      </c>
      <c r="H34" s="8"/>
      <c r="I34" s="10"/>
    </row>
    <row r="35" spans="1:9" ht="25.5" customHeight="1" thickBot="1" x14ac:dyDescent="0.3">
      <c r="A35" s="47"/>
      <c r="B35" s="31" t="s">
        <v>60</v>
      </c>
      <c r="C35" s="33" t="s">
        <v>11</v>
      </c>
      <c r="D35" s="35">
        <v>10.5466</v>
      </c>
      <c r="E35" s="35">
        <f>D35*0.6</f>
        <v>6.32796</v>
      </c>
      <c r="F35" s="33" t="s">
        <v>61</v>
      </c>
      <c r="G35" s="29" t="s">
        <v>81</v>
      </c>
      <c r="H35" s="29"/>
      <c r="I35" s="30"/>
    </row>
    <row r="36" spans="1:9" ht="25.5" customHeight="1" thickBot="1" x14ac:dyDescent="0.3">
      <c r="A36" s="47"/>
      <c r="B36" s="32"/>
      <c r="C36" s="34"/>
      <c r="D36" s="36"/>
      <c r="E36" s="36"/>
      <c r="F36" s="34"/>
      <c r="G36" s="29" t="s">
        <v>80</v>
      </c>
      <c r="H36" s="29"/>
      <c r="I36" s="30"/>
    </row>
    <row r="37" spans="1:9" s="20" customFormat="1" ht="21" customHeight="1" thickBot="1" x14ac:dyDescent="0.3">
      <c r="A37" s="48"/>
      <c r="B37" s="21"/>
      <c r="C37" s="13"/>
      <c r="D37" s="14">
        <f>SUM(D3:D35)</f>
        <v>167.52620000000002</v>
      </c>
      <c r="E37" s="14"/>
      <c r="F37" s="13"/>
      <c r="G37" s="13" t="s">
        <v>68</v>
      </c>
      <c r="H37" s="13"/>
      <c r="I37" s="15">
        <f>SUM(I34:I35)</f>
        <v>0</v>
      </c>
    </row>
    <row r="38" spans="1:9" s="24" customFormat="1" ht="23.25" customHeight="1" thickBot="1" x14ac:dyDescent="0.3">
      <c r="A38" s="49"/>
      <c r="B38" s="50"/>
      <c r="C38" s="50"/>
      <c r="D38" s="50"/>
      <c r="E38" s="50"/>
      <c r="F38" s="51"/>
      <c r="G38" s="22" t="s">
        <v>62</v>
      </c>
      <c r="H38" s="22"/>
      <c r="I38" s="23">
        <f>SUM(I37,I33,I28,I24,I18,I12)</f>
        <v>0</v>
      </c>
    </row>
  </sheetData>
  <mergeCells count="47">
    <mergeCell ref="A29:A33"/>
    <mergeCell ref="A34:A37"/>
    <mergeCell ref="A38:F38"/>
    <mergeCell ref="A3:A12"/>
    <mergeCell ref="A13:A18"/>
    <mergeCell ref="A19:A24"/>
    <mergeCell ref="A25:A28"/>
    <mergeCell ref="B5:B6"/>
    <mergeCell ref="C5:C6"/>
    <mergeCell ref="D5:D6"/>
    <mergeCell ref="E5:E6"/>
    <mergeCell ref="F5:F6"/>
    <mergeCell ref="B7:B8"/>
    <mergeCell ref="C7:C8"/>
    <mergeCell ref="D7:D8"/>
    <mergeCell ref="E7:E8"/>
    <mergeCell ref="F7:F8"/>
    <mergeCell ref="B9:B10"/>
    <mergeCell ref="C9:C10"/>
    <mergeCell ref="D9:D10"/>
    <mergeCell ref="E9:E10"/>
    <mergeCell ref="F9:F10"/>
    <mergeCell ref="B15:B16"/>
    <mergeCell ref="C15:C16"/>
    <mergeCell ref="D15:D16"/>
    <mergeCell ref="E15:E16"/>
    <mergeCell ref="F15:F16"/>
    <mergeCell ref="B21:B22"/>
    <mergeCell ref="C21:C22"/>
    <mergeCell ref="D21:D22"/>
    <mergeCell ref="E21:E22"/>
    <mergeCell ref="F21:F22"/>
    <mergeCell ref="B26:B27"/>
    <mergeCell ref="C26:C27"/>
    <mergeCell ref="D26:D27"/>
    <mergeCell ref="E26:E27"/>
    <mergeCell ref="F26:F27"/>
    <mergeCell ref="B31:B32"/>
    <mergeCell ref="C31:C32"/>
    <mergeCell ref="D31:D32"/>
    <mergeCell ref="E31:E32"/>
    <mergeCell ref="F31:F32"/>
    <mergeCell ref="B35:B36"/>
    <mergeCell ref="C35:C36"/>
    <mergeCell ref="D35:D36"/>
    <mergeCell ref="E35:E36"/>
    <mergeCell ref="F35:F3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2017-03-27T13:09:25Z</dcterms:modified>
</cp:coreProperties>
</file>