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_Odbor péče o přírodu a krajinu\Oddělení projektové\OPŽP 2014-2020\9. vyzva OPZP PO4 SC 4.1\_PROJEKTY AOPK ČR_OPŽP\Jižní Morava\Veřejné zakázky\vyberko_vyfondene_21032017\TAB1\"/>
    </mc:Choice>
  </mc:AlternateContent>
  <bookViews>
    <workbookView xWindow="0" yWindow="0" windowWidth="19200" windowHeight="11580"/>
  </bookViews>
  <sheets>
    <sheet name="List1" sheetId="1" r:id="rId1"/>
  </sheets>
  <definedNames>
    <definedName name="_GoBack" localSheetId="0">List1!#REF!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9" i="1" l="1"/>
  <c r="E28" i="1"/>
  <c r="E24" i="1"/>
  <c r="E23" i="1"/>
  <c r="E19" i="1"/>
  <c r="E18" i="1"/>
  <c r="E4" i="1"/>
  <c r="E3" i="1"/>
  <c r="F29" i="1" l="1"/>
  <c r="F24" i="1"/>
  <c r="F27" i="1" l="1"/>
  <c r="F26" i="1"/>
  <c r="F17" i="1"/>
  <c r="F16" i="1"/>
  <c r="F22" i="1"/>
  <c r="F21" i="1"/>
  <c r="F14" i="1"/>
  <c r="F13" i="1"/>
  <c r="F12" i="1"/>
  <c r="F11" i="1"/>
  <c r="F9" i="1"/>
  <c r="F8" i="1"/>
  <c r="F7" i="1"/>
  <c r="I30" i="1" l="1"/>
  <c r="I25" i="1"/>
  <c r="I20" i="1"/>
  <c r="I15" i="1"/>
  <c r="I10" i="1"/>
  <c r="I5" i="1"/>
  <c r="I31" i="1" l="1"/>
</calcChain>
</file>

<file path=xl/sharedStrings.xml><?xml version="1.0" encoding="utf-8"?>
<sst xmlns="http://schemas.openxmlformats.org/spreadsheetml/2006/main" count="95" uniqueCount="53">
  <si>
    <t>část zakázky</t>
  </si>
  <si>
    <t>č.opatření</t>
  </si>
  <si>
    <t>typ opatření</t>
  </si>
  <si>
    <t>plocha (ha)</t>
  </si>
  <si>
    <t>rozmezí, termín dokončení</t>
  </si>
  <si>
    <r>
      <t>část 1.</t>
    </r>
    <r>
      <rPr>
        <sz val="11"/>
        <color theme="1"/>
        <rFont val="Arial"/>
        <family val="2"/>
        <charset val="238"/>
      </rPr>
      <t xml:space="preserve"> (rok 2017)</t>
    </r>
  </si>
  <si>
    <r>
      <t>část 2.</t>
    </r>
    <r>
      <rPr>
        <sz val="11"/>
        <color theme="1"/>
        <rFont val="Arial"/>
        <family val="2"/>
        <charset val="238"/>
      </rPr>
      <t xml:space="preserve"> (rok 2018)</t>
    </r>
  </si>
  <si>
    <r>
      <t>část 3.</t>
    </r>
    <r>
      <rPr>
        <sz val="11"/>
        <color theme="1"/>
        <rFont val="Arial"/>
        <family val="2"/>
        <charset val="238"/>
      </rPr>
      <t xml:space="preserve"> (rok 2019)</t>
    </r>
  </si>
  <si>
    <r>
      <t>část 4.</t>
    </r>
    <r>
      <rPr>
        <sz val="11"/>
        <color theme="1"/>
        <rFont val="Arial"/>
        <family val="2"/>
        <charset val="238"/>
      </rPr>
      <t xml:space="preserve"> (rok 2020)</t>
    </r>
  </si>
  <si>
    <r>
      <t>část 5.</t>
    </r>
    <r>
      <rPr>
        <sz val="11"/>
        <color theme="1"/>
        <rFont val="Arial"/>
        <family val="2"/>
        <charset val="238"/>
      </rPr>
      <t xml:space="preserve"> (rok 2021)</t>
    </r>
  </si>
  <si>
    <t>Celkem</t>
  </si>
  <si>
    <t>Celkem č.1</t>
  </si>
  <si>
    <t>Celkem č.2</t>
  </si>
  <si>
    <t>Celkem č.3</t>
  </si>
  <si>
    <t>Celkem č.4</t>
  </si>
  <si>
    <t>Celkem č.5</t>
  </si>
  <si>
    <r>
      <rPr>
        <b/>
        <sz val="11"/>
        <color theme="1"/>
        <rFont val="Arial"/>
        <family val="2"/>
        <charset val="238"/>
      </rPr>
      <t>část 6.</t>
    </r>
    <r>
      <rPr>
        <sz val="11"/>
        <color theme="1"/>
        <rFont val="Arial"/>
        <family val="2"/>
        <charset val="238"/>
      </rPr>
      <t xml:space="preserve"> (rok 2022)</t>
    </r>
  </si>
  <si>
    <t>Celkem č.6</t>
  </si>
  <si>
    <t>IX-III (31.3.2018)</t>
  </si>
  <si>
    <t>TAB-2017-002</t>
  </si>
  <si>
    <t>TAB-2017-003</t>
  </si>
  <si>
    <t>TAB-2018-002</t>
  </si>
  <si>
    <t>TAB-2018-003</t>
  </si>
  <si>
    <t>V-VII (30.6.2018)</t>
  </si>
  <si>
    <t>VIII-IX (31.8.2018)</t>
  </si>
  <si>
    <t>TAB-2019-002</t>
  </si>
  <si>
    <t>TAB-2019-003</t>
  </si>
  <si>
    <t>V-VII (30.6.2019)</t>
  </si>
  <si>
    <t>VIII-IX (31.8.2019)</t>
  </si>
  <si>
    <t>TAB-2020-002</t>
  </si>
  <si>
    <t>TAB-2020-003</t>
  </si>
  <si>
    <t>VI-VII (15.7.2020)</t>
  </si>
  <si>
    <t>VIII (31.8.2020)</t>
  </si>
  <si>
    <t>TAB-2021-002</t>
  </si>
  <si>
    <t>TAB-2021-003</t>
  </si>
  <si>
    <t>VI-VII (15.7.2021)</t>
  </si>
  <si>
    <t>VIII (31.8.2021)</t>
  </si>
  <si>
    <t>TAB-2022-002</t>
  </si>
  <si>
    <t>TAB-2022-003</t>
  </si>
  <si>
    <t>VI-VII (15.7.2022)</t>
  </si>
  <si>
    <t>VIII (31.8.2022)</t>
  </si>
  <si>
    <t>pokyny pro realizaci na dané ploše</t>
  </si>
  <si>
    <t xml:space="preserve">Likvidace invazních a expanzivních rostlin - výřez </t>
  </si>
  <si>
    <t xml:space="preserve">Sečení křovinořezem </t>
  </si>
  <si>
    <t>Likvidace invazních a expanzivních rostlin - aplikace herbicidu</t>
  </si>
  <si>
    <t>ožin buřeně celoplošně</t>
  </si>
  <si>
    <t>chemická ochrana proti buřeni šetrnou aplikací herbicidu na listovou plochu zmlazujících náletových dřevin, předpoklad výskytu na 50% plochy dotčené vyřezávkou</t>
  </si>
  <si>
    <t>chemická ochrana proti buřeni šetrnou aplikací herbicidu na listovou plochu zmlazujících náletových dřevin, předpoklad výskytu na 30% plochy dotčené vyřezávkou</t>
  </si>
  <si>
    <t>chemická ochrana proti buřeni šetrnou aplikací herbicidu na listovou plochu zmlazujících náletových dřevin, předpoklad výskytu na 15% plochy dotčené vyřezávkou</t>
  </si>
  <si>
    <t>Redukovaná plocha (ha)</t>
  </si>
  <si>
    <t>Cena za hektar redukované plochy (Kč vč. DPH)</t>
  </si>
  <si>
    <t>cena (Kč vč. DPH)</t>
  </si>
  <si>
    <t>odstranění náletu (do 10cm průměru kmene na řezné ploše pařezu) na 80% celkové rozlohy opatření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</si>
</sst>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999999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color rgb="FF999999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0"/>
      <color rgb="FF999999"/>
      <name val="Times New Roman"/>
      <family val="1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right" vertical="center" wrapText="1"/>
    </xf>
    <xf numFmtId="0" fontId="4" fillId="0" borderId="5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5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righ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horizontal="right" vertical="center" wrapText="1"/>
    </xf>
    <xf numFmtId="0" fontId="6" fillId="2" borderId="5" xfId="0" applyFont="1" applyFill="1" applyBorder="1" applyAlignment="1">
      <alignment horizontal="right" vertical="center" wrapText="1"/>
    </xf>
    <xf numFmtId="0" fontId="1" fillId="0" borderId="0" xfId="0" applyFont="1"/>
    <xf numFmtId="0" fontId="5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0" fontId="7" fillId="0" borderId="5" xfId="0" applyFont="1" applyBorder="1" applyAlignment="1">
      <alignment horizontal="right" vertical="center" wrapText="1"/>
    </xf>
    <xf numFmtId="0" fontId="8" fillId="0" borderId="0" xfId="0" applyFont="1"/>
    <xf numFmtId="0" fontId="4" fillId="2" borderId="2" xfId="0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right"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right" vertical="center" wrapText="1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righ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vertical="center" wrapText="1"/>
    </xf>
    <xf numFmtId="0" fontId="4" fillId="0" borderId="1" xfId="0" applyFont="1" applyBorder="1" applyAlignment="1">
      <alignment horizontal="righ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2" borderId="10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0" borderId="12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right" vertical="center" wrapText="1"/>
    </xf>
    <xf numFmtId="0" fontId="9" fillId="3" borderId="13" xfId="0" applyFont="1" applyFill="1" applyBorder="1" applyAlignment="1">
      <alignment horizontal="righ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5" fillId="0" borderId="2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0" fillId="4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3" fillId="2" borderId="5" xfId="0" applyFont="1" applyFill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7" fillId="0" borderId="1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right" vertical="center" wrapText="1"/>
    </xf>
    <xf numFmtId="0" fontId="1" fillId="0" borderId="15" xfId="0" applyFont="1" applyBorder="1" applyAlignment="1">
      <alignment horizontal="right" vertical="center" wrapText="1"/>
    </xf>
    <xf numFmtId="0" fontId="3" fillId="5" borderId="2" xfId="0" applyFont="1" applyFill="1" applyBorder="1" applyAlignment="1">
      <alignment vertical="center" wrapText="1"/>
    </xf>
    <xf numFmtId="0" fontId="3" fillId="5" borderId="5" xfId="0" applyFont="1" applyFill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tabSelected="1" zoomScale="70" zoomScaleNormal="70" workbookViewId="0">
      <selection activeCell="C7" sqref="C7"/>
    </sheetView>
  </sheetViews>
  <sheetFormatPr defaultRowHeight="15" x14ac:dyDescent="0.25"/>
  <cols>
    <col min="1" max="1" width="17.5703125" customWidth="1"/>
    <col min="2" max="2" width="22.85546875" customWidth="1"/>
    <col min="3" max="3" width="30" customWidth="1"/>
    <col min="4" max="5" width="9.85546875" customWidth="1"/>
    <col min="6" max="6" width="46.28515625" style="49" customWidth="1"/>
    <col min="7" max="8" width="34.5703125" customWidth="1"/>
    <col min="9" max="9" width="16.85546875" customWidth="1"/>
  </cols>
  <sheetData>
    <row r="1" spans="1:9" ht="15.75" thickBot="1" x14ac:dyDescent="0.3"/>
    <row r="2" spans="1:9" ht="42" customHeight="1" thickBot="1" x14ac:dyDescent="0.3">
      <c r="A2" s="1" t="s">
        <v>0</v>
      </c>
      <c r="B2" s="20" t="s">
        <v>1</v>
      </c>
      <c r="C2" s="20" t="s">
        <v>2</v>
      </c>
      <c r="D2" s="72" t="s">
        <v>3</v>
      </c>
      <c r="E2" s="73" t="s">
        <v>49</v>
      </c>
      <c r="F2" s="52" t="s">
        <v>41</v>
      </c>
      <c r="G2" s="20" t="s">
        <v>4</v>
      </c>
      <c r="H2" s="74" t="s">
        <v>50</v>
      </c>
      <c r="I2" s="74" t="s">
        <v>51</v>
      </c>
    </row>
    <row r="3" spans="1:9" ht="79.900000000000006" customHeight="1" thickBot="1" x14ac:dyDescent="0.3">
      <c r="A3" s="64" t="s">
        <v>5</v>
      </c>
      <c r="B3" s="34" t="s">
        <v>19</v>
      </c>
      <c r="C3" s="35" t="s">
        <v>42</v>
      </c>
      <c r="D3" s="34">
        <v>0.14180000000000001</v>
      </c>
      <c r="E3" s="34">
        <f>D3*0.8</f>
        <v>0.11344000000000001</v>
      </c>
      <c r="F3" s="53" t="s">
        <v>52</v>
      </c>
      <c r="G3" s="35" t="s">
        <v>18</v>
      </c>
      <c r="H3" s="35"/>
      <c r="I3" s="35"/>
    </row>
    <row r="4" spans="1:9" ht="77.45" customHeight="1" thickBot="1" x14ac:dyDescent="0.3">
      <c r="A4" s="65"/>
      <c r="B4" s="34" t="s">
        <v>20</v>
      </c>
      <c r="C4" s="35" t="s">
        <v>42</v>
      </c>
      <c r="D4" s="34">
        <v>0.36209999999999998</v>
      </c>
      <c r="E4" s="34">
        <f>D4*0.8</f>
        <v>0.28967999999999999</v>
      </c>
      <c r="F4" s="53" t="s">
        <v>52</v>
      </c>
      <c r="G4" s="35" t="s">
        <v>18</v>
      </c>
      <c r="H4" s="35"/>
      <c r="I4" s="35"/>
    </row>
    <row r="5" spans="1:9" ht="15.75" thickBot="1" x14ac:dyDescent="0.3">
      <c r="A5" s="66"/>
      <c r="B5" s="8"/>
      <c r="C5" s="9"/>
      <c r="D5" s="10"/>
      <c r="E5" s="10"/>
      <c r="F5" s="54"/>
      <c r="G5" s="9" t="s">
        <v>11</v>
      </c>
      <c r="H5" s="9"/>
      <c r="I5" s="11">
        <f>SUM(I3:I4)</f>
        <v>0</v>
      </c>
    </row>
    <row r="6" spans="1:9" ht="31.9" customHeight="1" thickBot="1" x14ac:dyDescent="0.3">
      <c r="A6" s="67" t="s">
        <v>6</v>
      </c>
      <c r="B6" s="18" t="s">
        <v>21</v>
      </c>
      <c r="C6" s="23" t="s">
        <v>43</v>
      </c>
      <c r="D6" s="24">
        <v>0.14180000000000001</v>
      </c>
      <c r="E6" s="24">
        <v>0.14180000000000001</v>
      </c>
      <c r="F6" s="55" t="s">
        <v>45</v>
      </c>
      <c r="G6" s="23" t="s">
        <v>23</v>
      </c>
      <c r="H6" s="23"/>
      <c r="I6" s="36"/>
    </row>
    <row r="7" spans="1:9" ht="37.15" customHeight="1" thickBot="1" x14ac:dyDescent="0.3">
      <c r="A7" s="68"/>
      <c r="B7" s="47" t="s">
        <v>22</v>
      </c>
      <c r="C7" s="23" t="s">
        <v>43</v>
      </c>
      <c r="D7" s="26">
        <v>0.36209999999999998</v>
      </c>
      <c r="E7" s="26">
        <v>0.36209999999999998</v>
      </c>
      <c r="F7" s="55" t="str">
        <f>$F$6</f>
        <v>ožin buřeně celoplošně</v>
      </c>
      <c r="G7" s="23" t="s">
        <v>23</v>
      </c>
      <c r="H7" s="23"/>
      <c r="I7" s="36"/>
    </row>
    <row r="8" spans="1:9" ht="33.6" customHeight="1" thickBot="1" x14ac:dyDescent="0.3">
      <c r="A8" s="68"/>
      <c r="B8" s="31" t="s">
        <v>21</v>
      </c>
      <c r="C8" s="23" t="s">
        <v>43</v>
      </c>
      <c r="D8" s="26">
        <v>0.14180000000000001</v>
      </c>
      <c r="E8" s="26">
        <v>0.14180000000000001</v>
      </c>
      <c r="F8" s="55" t="str">
        <f t="shared" ref="F8:F9" si="0">$F$6</f>
        <v>ožin buřeně celoplošně</v>
      </c>
      <c r="G8" s="23" t="s">
        <v>24</v>
      </c>
      <c r="H8" s="23"/>
      <c r="I8" s="36"/>
    </row>
    <row r="9" spans="1:9" ht="36" customHeight="1" thickBot="1" x14ac:dyDescent="0.3">
      <c r="A9" s="68"/>
      <c r="B9" s="18" t="s">
        <v>22</v>
      </c>
      <c r="C9" s="23" t="s">
        <v>43</v>
      </c>
      <c r="D9" s="26">
        <v>0.36209999999999998</v>
      </c>
      <c r="E9" s="26">
        <v>0.36209999999999998</v>
      </c>
      <c r="F9" s="55" t="str">
        <f t="shared" si="0"/>
        <v>ožin buřeně celoplošně</v>
      </c>
      <c r="G9" s="23" t="s">
        <v>24</v>
      </c>
      <c r="H9" s="23"/>
      <c r="I9" s="36"/>
    </row>
    <row r="10" spans="1:9" ht="15.75" thickBot="1" x14ac:dyDescent="0.3">
      <c r="A10" s="66"/>
      <c r="B10" s="4"/>
      <c r="C10" s="5"/>
      <c r="D10" s="6"/>
      <c r="E10" s="6"/>
      <c r="F10" s="56"/>
      <c r="G10" s="5" t="s">
        <v>12</v>
      </c>
      <c r="H10" s="5"/>
      <c r="I10" s="7">
        <f>SUM(I6:I9)</f>
        <v>0</v>
      </c>
    </row>
    <row r="11" spans="1:9" ht="33.6" customHeight="1" thickBot="1" x14ac:dyDescent="0.3">
      <c r="A11" s="61" t="s">
        <v>7</v>
      </c>
      <c r="B11" s="21" t="s">
        <v>25</v>
      </c>
      <c r="C11" s="75" t="s">
        <v>43</v>
      </c>
      <c r="D11" s="22">
        <v>0.14180000000000001</v>
      </c>
      <c r="E11" s="22">
        <v>0.14180000000000001</v>
      </c>
      <c r="F11" s="40" t="str">
        <f>$F$6</f>
        <v>ožin buřeně celoplošně</v>
      </c>
      <c r="G11" s="39" t="s">
        <v>27</v>
      </c>
      <c r="H11" s="40"/>
      <c r="I11" s="17"/>
    </row>
    <row r="12" spans="1:9" ht="36.6" customHeight="1" thickBot="1" x14ac:dyDescent="0.3">
      <c r="A12" s="62"/>
      <c r="B12" s="48" t="s">
        <v>26</v>
      </c>
      <c r="C12" s="75" t="s">
        <v>43</v>
      </c>
      <c r="D12" s="30">
        <v>0.36209999999999998</v>
      </c>
      <c r="E12" s="30">
        <v>0.36209999999999998</v>
      </c>
      <c r="F12" s="40" t="str">
        <f t="shared" ref="F12:F14" si="1">$F$6</f>
        <v>ožin buřeně celoplošně</v>
      </c>
      <c r="G12" s="39" t="s">
        <v>27</v>
      </c>
      <c r="H12" s="40"/>
      <c r="I12" s="2"/>
    </row>
    <row r="13" spans="1:9" ht="37.9" customHeight="1" thickBot="1" x14ac:dyDescent="0.3">
      <c r="A13" s="62"/>
      <c r="B13" s="38" t="s">
        <v>25</v>
      </c>
      <c r="C13" s="75" t="s">
        <v>43</v>
      </c>
      <c r="D13" s="30">
        <v>0.14180000000000001</v>
      </c>
      <c r="E13" s="30">
        <v>0.14180000000000001</v>
      </c>
      <c r="F13" s="40" t="str">
        <f t="shared" si="1"/>
        <v>ožin buřeně celoplošně</v>
      </c>
      <c r="G13" s="40" t="s">
        <v>28</v>
      </c>
      <c r="H13" s="37"/>
      <c r="I13" s="2"/>
    </row>
    <row r="14" spans="1:9" ht="37.9" customHeight="1" thickBot="1" x14ac:dyDescent="0.3">
      <c r="A14" s="62"/>
      <c r="B14" s="21" t="s">
        <v>26</v>
      </c>
      <c r="C14" s="75" t="s">
        <v>43</v>
      </c>
      <c r="D14" s="30">
        <v>0.36209999999999998</v>
      </c>
      <c r="E14" s="30">
        <v>0.36209999999999998</v>
      </c>
      <c r="F14" s="40" t="str">
        <f t="shared" si="1"/>
        <v>ožin buřeně celoplošně</v>
      </c>
      <c r="G14" s="37" t="s">
        <v>28</v>
      </c>
      <c r="H14" s="37"/>
      <c r="I14" s="2"/>
    </row>
    <row r="15" spans="1:9" s="12" customFormat="1" ht="15.75" thickBot="1" x14ac:dyDescent="0.3">
      <c r="A15" s="66"/>
      <c r="B15" s="8"/>
      <c r="C15" s="9"/>
      <c r="D15" s="10"/>
      <c r="E15" s="10"/>
      <c r="F15" s="54"/>
      <c r="G15" s="9" t="s">
        <v>13</v>
      </c>
      <c r="H15" s="9"/>
      <c r="I15" s="11">
        <f>SUM(I11:I14)</f>
        <v>0</v>
      </c>
    </row>
    <row r="16" spans="1:9" ht="28.15" customHeight="1" thickBot="1" x14ac:dyDescent="0.3">
      <c r="A16" s="67" t="s">
        <v>8</v>
      </c>
      <c r="B16" s="31" t="s">
        <v>29</v>
      </c>
      <c r="C16" s="23" t="s">
        <v>43</v>
      </c>
      <c r="D16" s="24">
        <v>0.14180000000000001</v>
      </c>
      <c r="E16" s="24">
        <v>0.14180000000000001</v>
      </c>
      <c r="F16" s="55" t="str">
        <f t="shared" ref="F16:F17" si="2">$F$6</f>
        <v>ožin buřeně celoplošně</v>
      </c>
      <c r="G16" s="32" t="s">
        <v>31</v>
      </c>
      <c r="H16" s="32"/>
      <c r="I16" s="19"/>
    </row>
    <row r="17" spans="1:9" ht="39.6" customHeight="1" thickBot="1" x14ac:dyDescent="0.3">
      <c r="A17" s="68"/>
      <c r="B17" s="18" t="s">
        <v>30</v>
      </c>
      <c r="C17" s="23" t="s">
        <v>43</v>
      </c>
      <c r="D17" s="26">
        <v>0.36209999999999998</v>
      </c>
      <c r="E17" s="26">
        <v>0.36209999999999998</v>
      </c>
      <c r="F17" s="55" t="str">
        <f t="shared" si="2"/>
        <v>ožin buřeně celoplošně</v>
      </c>
      <c r="G17" s="41" t="s">
        <v>31</v>
      </c>
      <c r="H17" s="41"/>
      <c r="I17" s="3"/>
    </row>
    <row r="18" spans="1:9" ht="67.150000000000006" customHeight="1" thickBot="1" x14ac:dyDescent="0.3">
      <c r="A18" s="68"/>
      <c r="B18" s="31" t="s">
        <v>29</v>
      </c>
      <c r="C18" s="25" t="s">
        <v>44</v>
      </c>
      <c r="D18" s="26">
        <v>0.14180000000000001</v>
      </c>
      <c r="E18" s="26">
        <f>D18*0.5</f>
        <v>7.0900000000000005E-2</v>
      </c>
      <c r="F18" s="55" t="s">
        <v>46</v>
      </c>
      <c r="G18" s="25" t="s">
        <v>32</v>
      </c>
      <c r="H18" s="25"/>
      <c r="I18" s="3"/>
    </row>
    <row r="19" spans="1:9" ht="67.150000000000006" customHeight="1" thickBot="1" x14ac:dyDescent="0.3">
      <c r="A19" s="68"/>
      <c r="B19" s="18" t="s">
        <v>30</v>
      </c>
      <c r="C19" s="25" t="s">
        <v>44</v>
      </c>
      <c r="D19" s="26">
        <v>0.36209999999999998</v>
      </c>
      <c r="E19" s="26">
        <f>D19*0.5</f>
        <v>0.18104999999999999</v>
      </c>
      <c r="F19" s="55" t="s">
        <v>46</v>
      </c>
      <c r="G19" s="25" t="s">
        <v>32</v>
      </c>
      <c r="H19" s="25"/>
      <c r="I19" s="3"/>
    </row>
    <row r="20" spans="1:9" s="12" customFormat="1" ht="15.75" thickBot="1" x14ac:dyDescent="0.3">
      <c r="A20" s="66"/>
      <c r="B20" s="13"/>
      <c r="C20" s="5"/>
      <c r="D20" s="6"/>
      <c r="E20" s="6"/>
      <c r="F20" s="56"/>
      <c r="G20" s="5" t="s">
        <v>14</v>
      </c>
      <c r="H20" s="5"/>
      <c r="I20" s="7">
        <f>SUM(I16:I19)</f>
        <v>0</v>
      </c>
    </row>
    <row r="21" spans="1:9" ht="33" customHeight="1" thickBot="1" x14ac:dyDescent="0.3">
      <c r="A21" s="61" t="s">
        <v>9</v>
      </c>
      <c r="B21" s="38" t="s">
        <v>33</v>
      </c>
      <c r="C21" s="75" t="s">
        <v>43</v>
      </c>
      <c r="D21" s="22">
        <v>0.14180000000000001</v>
      </c>
      <c r="E21" s="22">
        <v>0.14180000000000001</v>
      </c>
      <c r="F21" s="40" t="str">
        <f t="shared" ref="F21:F22" si="3">$F$6</f>
        <v>ožin buřeně celoplošně</v>
      </c>
      <c r="G21" s="42" t="s">
        <v>35</v>
      </c>
      <c r="H21" s="42"/>
      <c r="I21" s="17"/>
    </row>
    <row r="22" spans="1:9" ht="37.9" customHeight="1" thickBot="1" x14ac:dyDescent="0.3">
      <c r="A22" s="62"/>
      <c r="B22" s="21" t="s">
        <v>34</v>
      </c>
      <c r="C22" s="75" t="s">
        <v>43</v>
      </c>
      <c r="D22" s="30">
        <v>0.36209999999999998</v>
      </c>
      <c r="E22" s="30">
        <v>0.36209999999999998</v>
      </c>
      <c r="F22" s="40" t="str">
        <f t="shared" si="3"/>
        <v>ožin buřeně celoplošně</v>
      </c>
      <c r="G22" s="42" t="s">
        <v>35</v>
      </c>
      <c r="H22" s="43"/>
      <c r="I22" s="2"/>
    </row>
    <row r="23" spans="1:9" ht="66.599999999999994" customHeight="1" thickBot="1" x14ac:dyDescent="0.3">
      <c r="A23" s="62"/>
      <c r="B23" s="38" t="s">
        <v>33</v>
      </c>
      <c r="C23" s="76" t="s">
        <v>44</v>
      </c>
      <c r="D23" s="30">
        <v>0.14180000000000001</v>
      </c>
      <c r="E23" s="30">
        <f>D23*0.3</f>
        <v>4.2540000000000001E-2</v>
      </c>
      <c r="F23" s="40" t="s">
        <v>47</v>
      </c>
      <c r="G23" s="43" t="s">
        <v>36</v>
      </c>
      <c r="H23" s="69"/>
      <c r="I23" s="2"/>
    </row>
    <row r="24" spans="1:9" ht="68.45" customHeight="1" thickBot="1" x14ac:dyDescent="0.3">
      <c r="A24" s="62"/>
      <c r="B24" s="21" t="s">
        <v>34</v>
      </c>
      <c r="C24" s="76" t="s">
        <v>44</v>
      </c>
      <c r="D24" s="30">
        <v>0.36209999999999998</v>
      </c>
      <c r="E24" s="30">
        <f>D24*0.3</f>
        <v>0.10862999999999999</v>
      </c>
      <c r="F24" s="40" t="str">
        <f>F23</f>
        <v>chemická ochrana proti buřeni šetrnou aplikací herbicidu na listovou plochu zmlazujících náletových dřevin, předpoklad výskytu na 30% plochy dotčené vyřezávkou</v>
      </c>
      <c r="G24" s="43" t="s">
        <v>36</v>
      </c>
      <c r="H24" s="69"/>
      <c r="I24" s="2"/>
    </row>
    <row r="25" spans="1:9" s="12" customFormat="1" ht="15.75" thickBot="1" x14ac:dyDescent="0.3">
      <c r="A25" s="63"/>
      <c r="B25" s="8"/>
      <c r="C25" s="9"/>
      <c r="D25" s="10"/>
      <c r="E25" s="10"/>
      <c r="F25" s="54"/>
      <c r="G25" s="9" t="s">
        <v>15</v>
      </c>
      <c r="H25" s="9"/>
      <c r="I25" s="11">
        <f>SUM(I21:I24)</f>
        <v>0</v>
      </c>
    </row>
    <row r="26" spans="1:9" s="12" customFormat="1" ht="45.6" customHeight="1" thickBot="1" x14ac:dyDescent="0.3">
      <c r="A26" s="58" t="s">
        <v>16</v>
      </c>
      <c r="B26" s="44" t="s">
        <v>37</v>
      </c>
      <c r="C26" s="23" t="s">
        <v>43</v>
      </c>
      <c r="D26" s="24">
        <v>0.14180000000000001</v>
      </c>
      <c r="E26" s="24">
        <v>0.14180000000000001</v>
      </c>
      <c r="F26" s="55" t="str">
        <f t="shared" ref="F26:F27" si="4">$F$6</f>
        <v>ožin buřeně celoplošně</v>
      </c>
      <c r="G26" s="33" t="s">
        <v>39</v>
      </c>
      <c r="H26" s="41"/>
      <c r="I26" s="46"/>
    </row>
    <row r="27" spans="1:9" s="12" customFormat="1" ht="36" customHeight="1" thickBot="1" x14ac:dyDescent="0.3">
      <c r="A27" s="59"/>
      <c r="B27" s="18" t="s">
        <v>38</v>
      </c>
      <c r="C27" s="23" t="s">
        <v>43</v>
      </c>
      <c r="D27" s="26">
        <v>0.36209999999999998</v>
      </c>
      <c r="E27" s="26">
        <v>0.36209999999999998</v>
      </c>
      <c r="F27" s="55" t="str">
        <f t="shared" si="4"/>
        <v>ožin buřeně celoplošně</v>
      </c>
      <c r="G27" s="33" t="s">
        <v>39</v>
      </c>
      <c r="H27" s="70"/>
      <c r="I27" s="45"/>
    </row>
    <row r="28" spans="1:9" s="12" customFormat="1" ht="67.900000000000006" customHeight="1" thickBot="1" x14ac:dyDescent="0.3">
      <c r="A28" s="59"/>
      <c r="B28" s="44" t="s">
        <v>37</v>
      </c>
      <c r="C28" s="25" t="s">
        <v>44</v>
      </c>
      <c r="D28" s="26">
        <v>0.14180000000000001</v>
      </c>
      <c r="E28" s="26">
        <f>D28*0.15</f>
        <v>2.1270000000000001E-2</v>
      </c>
      <c r="F28" s="55" t="s">
        <v>48</v>
      </c>
      <c r="G28" s="41" t="s">
        <v>40</v>
      </c>
      <c r="H28" s="41"/>
      <c r="I28" s="45"/>
    </row>
    <row r="29" spans="1:9" s="12" customFormat="1" ht="75.599999999999994" customHeight="1" thickBot="1" x14ac:dyDescent="0.3">
      <c r="A29" s="59"/>
      <c r="B29" s="18" t="s">
        <v>38</v>
      </c>
      <c r="C29" s="25" t="s">
        <v>44</v>
      </c>
      <c r="D29" s="26">
        <v>0.36209999999999998</v>
      </c>
      <c r="E29" s="26">
        <f>D29*0.15</f>
        <v>5.4314999999999995E-2</v>
      </c>
      <c r="F29" s="55" t="str">
        <f>F28</f>
        <v>chemická ochrana proti buřeni šetrnou aplikací herbicidu na listovou plochu zmlazujících náletových dřevin, předpoklad výskytu na 15% plochy dotčené vyřezávkou</v>
      </c>
      <c r="G29" s="41" t="s">
        <v>40</v>
      </c>
      <c r="H29" s="41"/>
      <c r="I29" s="45"/>
    </row>
    <row r="30" spans="1:9" s="12" customFormat="1" ht="18" customHeight="1" thickBot="1" x14ac:dyDescent="0.3">
      <c r="A30" s="60"/>
      <c r="B30" s="29"/>
      <c r="C30" s="27"/>
      <c r="D30" s="28"/>
      <c r="E30" s="28"/>
      <c r="F30" s="50"/>
      <c r="G30" s="27" t="s">
        <v>17</v>
      </c>
      <c r="H30" s="27"/>
      <c r="I30" s="27">
        <f>SUM(I26:I29)</f>
        <v>0</v>
      </c>
    </row>
    <row r="31" spans="1:9" s="16" customFormat="1" ht="23.25" customHeight="1" thickBot="1" x14ac:dyDescent="0.3">
      <c r="A31" s="57"/>
      <c r="B31" s="57"/>
      <c r="C31" s="57"/>
      <c r="D31" s="57"/>
      <c r="E31" s="71"/>
      <c r="F31" s="51"/>
      <c r="G31" s="14" t="s">
        <v>10</v>
      </c>
      <c r="H31" s="14"/>
      <c r="I31" s="15">
        <f>SUM(I25,I20,I15,I10,I5,I30)</f>
        <v>0</v>
      </c>
    </row>
  </sheetData>
  <mergeCells count="7">
    <mergeCell ref="A31:D31"/>
    <mergeCell ref="A26:A30"/>
    <mergeCell ref="A21:A25"/>
    <mergeCell ref="A3:A5"/>
    <mergeCell ref="A6:A10"/>
    <mergeCell ref="A11:A15"/>
    <mergeCell ref="A16:A20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AOPK CR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Dvořáková</dc:creator>
  <cp:lastModifiedBy>Martina Dvořáková</cp:lastModifiedBy>
  <dcterms:created xsi:type="dcterms:W3CDTF">2016-09-12T07:33:53Z</dcterms:created>
  <dcterms:modified xsi:type="dcterms:W3CDTF">2017-03-30T09:01:43Z</dcterms:modified>
</cp:coreProperties>
</file>