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List1" sheetId="1" r:id="rId1"/>
  </sheets>
  <calcPr calcId="152511"/>
  <customWorkbookViews>
    <customWorkbookView name="Luboš Žižňavský – osobní zobrazení" guid="{BA161ED9-D7FD-404E-A32D-2FB7EF335E9E}" mergeInterval="0" personalView="1" xWindow="61" yWindow="196" windowWidth="1566" windowHeight="759" activeSheetId="1"/>
  </customWorkbookViews>
</workbook>
</file>

<file path=xl/calcChain.xml><?xml version="1.0" encoding="utf-8"?>
<calcChain xmlns="http://schemas.openxmlformats.org/spreadsheetml/2006/main">
  <c r="D19" i="1" l="1"/>
  <c r="C19" i="1"/>
  <c r="C39" i="1" l="1"/>
  <c r="C9" i="1" l="1"/>
  <c r="C37" i="1" l="1"/>
  <c r="C40" i="1"/>
  <c r="C38" i="1"/>
  <c r="C12" i="1"/>
  <c r="C17" i="1" s="1"/>
  <c r="C18" i="1" s="1"/>
  <c r="C36" i="1"/>
  <c r="C41" i="1" l="1"/>
  <c r="E58" i="1"/>
  <c r="E57" i="1"/>
  <c r="E56" i="1"/>
  <c r="E55" i="1"/>
  <c r="E54" i="1"/>
  <c r="E53" i="1"/>
  <c r="E52" i="1"/>
  <c r="E51" i="1"/>
  <c r="E50" i="1"/>
  <c r="E49" i="1"/>
  <c r="D5" i="1" l="1"/>
  <c r="D14" i="1"/>
  <c r="D8" i="1"/>
  <c r="D7" i="1"/>
  <c r="D16" i="1"/>
  <c r="D15" i="1"/>
  <c r="D13" i="1"/>
  <c r="D11" i="1"/>
  <c r="D10" i="1"/>
  <c r="D12" i="1" l="1"/>
  <c r="D17" i="1" s="1"/>
  <c r="D18" i="1" s="1"/>
  <c r="D6" i="1" l="1"/>
  <c r="D9" i="1" s="1"/>
</calcChain>
</file>

<file path=xl/sharedStrings.xml><?xml version="1.0" encoding="utf-8"?>
<sst xmlns="http://schemas.openxmlformats.org/spreadsheetml/2006/main" count="108" uniqueCount="87">
  <si>
    <t>Číslo položky</t>
  </si>
  <si>
    <t>Položka</t>
  </si>
  <si>
    <t>Měrná jednotka</t>
  </si>
  <si>
    <t>1.</t>
  </si>
  <si>
    <t>2.</t>
  </si>
  <si>
    <t>3.</t>
  </si>
  <si>
    <t>4.</t>
  </si>
  <si>
    <t>5.</t>
  </si>
  <si>
    <t>6.</t>
  </si>
  <si>
    <t>7.</t>
  </si>
  <si>
    <t>Migrace dat</t>
  </si>
  <si>
    <t>8.</t>
  </si>
  <si>
    <t>a) údržba systému (maitenance) - aktualizace produktu v souladu s aktualizací legislativy - účetní, daňová, profesní</t>
  </si>
  <si>
    <t>9.</t>
  </si>
  <si>
    <t>Funkce</t>
  </si>
  <si>
    <t>Analytik</t>
  </si>
  <si>
    <t>Konzultant</t>
  </si>
  <si>
    <t>Programátor</t>
  </si>
  <si>
    <t>Školitel</t>
  </si>
  <si>
    <t>Projektový manažer</t>
  </si>
  <si>
    <t>Specialista na mzdy a personalistiku</t>
  </si>
  <si>
    <t>Specialista na procesní řízení</t>
  </si>
  <si>
    <t>Analytik práce s LHP a LHE včetně mapové složky</t>
  </si>
  <si>
    <t>Analytik pro oblast základních registrů</t>
  </si>
  <si>
    <t>Technologický ICT architekt</t>
  </si>
  <si>
    <t>Jednotková cena bez DPH</t>
  </si>
  <si>
    <t>Jednotková cena s DPH</t>
  </si>
  <si>
    <t>člověk/den</t>
  </si>
  <si>
    <t>Školení aplikační podpory a uživatelů</t>
  </si>
  <si>
    <t>Milník</t>
  </si>
  <si>
    <t>Platební podmínka</t>
  </si>
  <si>
    <t>Akceptační protokol o převzetí PIA objednatelem</t>
  </si>
  <si>
    <t>Hodnota fakturované částky bez DPH</t>
  </si>
  <si>
    <t>Cena implementace (položky 2+3+4)</t>
  </si>
  <si>
    <t>8.1.</t>
  </si>
  <si>
    <t>8.2.</t>
  </si>
  <si>
    <t>8.3.</t>
  </si>
  <si>
    <t>10.</t>
  </si>
  <si>
    <t>11.</t>
  </si>
  <si>
    <t>12.</t>
  </si>
  <si>
    <t>CENA PROVOZNÍ PODPORA + OUTSOURCING / 4 roky</t>
  </si>
  <si>
    <t>CENA CELKEM</t>
  </si>
  <si>
    <t xml:space="preserve">Operativní drobné opravy  (mandays v počtu 100  za rok) </t>
  </si>
  <si>
    <t>Cena bez DPH</t>
  </si>
  <si>
    <t>Cena vč. DPH</t>
  </si>
  <si>
    <t>c) servis dle SLA (Helpdesk / Hotline / Incident management)</t>
  </si>
  <si>
    <t xml:space="preserve">                   </t>
  </si>
  <si>
    <t xml:space="preserve">Poznámky:    </t>
  </si>
  <si>
    <t xml:space="preserve">                                         </t>
  </si>
  <si>
    <t xml:space="preserve">                        </t>
  </si>
  <si>
    <t xml:space="preserve">                      </t>
  </si>
  <si>
    <t xml:space="preserve">Poznámka:  </t>
  </si>
  <si>
    <t xml:space="preserve">                 </t>
  </si>
  <si>
    <t>CENY ZA JEDNOTLIVÉ SPECIALISTY</t>
  </si>
  <si>
    <t>PLATEBNÍ KALENDÁŘ</t>
  </si>
  <si>
    <t>1) Uchazeč vyplní tabulku podle svého aktuálního ceníku.</t>
  </si>
  <si>
    <t xml:space="preserve">Poznámka: </t>
  </si>
  <si>
    <r>
      <t>Předimplementační analýza</t>
    </r>
    <r>
      <rPr>
        <vertAlign val="superscript"/>
        <sz val="12"/>
        <color indexed="8"/>
        <rFont val="Calibri"/>
        <family val="2"/>
        <charset val="238"/>
      </rPr>
      <t>1)</t>
    </r>
  </si>
  <si>
    <r>
      <t xml:space="preserve">Implementace informačního systému </t>
    </r>
    <r>
      <rPr>
        <vertAlign val="superscript"/>
        <sz val="12"/>
        <color theme="1"/>
        <rFont val="Calibri"/>
        <family val="2"/>
        <charset val="238"/>
        <scheme val="minor"/>
      </rPr>
      <t>2)</t>
    </r>
  </si>
  <si>
    <t>1) položka č. 1 - Základnou pro výpočet ceny předimplementační analýzy bude položka 5 tabulky - Cena implementace.
                              Nabídková cena předimplementační analýzy bude představovat maximálně 10 % základny pro její výpočet.</t>
  </si>
  <si>
    <t>Jde o informativní údaje pro platební kalendář.</t>
  </si>
  <si>
    <t xml:space="preserve">2) Ceny z tabulky nebudou součástí celkové nabídkové ceny uchazeče. </t>
  </si>
  <si>
    <t>Akceptační protokoly o připravenosti Produkčního provozu na všech SNP</t>
  </si>
  <si>
    <t>Akceptační protokoly o ukončení Pilotního provozu na všech SNP</t>
  </si>
  <si>
    <t>4) položka č. 7 - Uchazeč nacení službu Outsourcing včetně hardware a software, provozní parametry jsou stanoveny v Technické specifikaci a ve specifikaci SLA</t>
  </si>
  <si>
    <r>
      <t xml:space="preserve">Provozní  podpora </t>
    </r>
    <r>
      <rPr>
        <vertAlign val="superscript"/>
        <sz val="12"/>
        <color theme="1"/>
        <rFont val="Calibri"/>
        <family val="2"/>
        <charset val="238"/>
        <scheme val="minor"/>
      </rPr>
      <t>5)</t>
    </r>
  </si>
  <si>
    <r>
      <t xml:space="preserve">CENA PROVOZNÍ PODPORA + OUTSOURCING / rok </t>
    </r>
    <r>
      <rPr>
        <vertAlign val="superscript"/>
        <sz val="12"/>
        <color theme="1"/>
        <rFont val="Calibri"/>
        <family val="2"/>
        <charset val="238"/>
        <scheme val="minor"/>
      </rPr>
      <t>6)</t>
    </r>
  </si>
  <si>
    <t>6) položka č. 10 - Provozní podpora včetně outsourcingu bude hrazena ze strany objednatele čtvrtletně zpětně</t>
  </si>
  <si>
    <t>7) Uchazeč vyplní pole označené žlutou barvou</t>
  </si>
  <si>
    <t>8) Uchazeč nacení všechny položky v tabulce</t>
  </si>
  <si>
    <t>9) Celková nabídková cena uvedená ve sloupci budou uvedeny na Krycím listu nabídky  uchazeče v členění bez DPH, DPH a vč. DPH</t>
  </si>
  <si>
    <t>10) Uchazeč ručí za správnost výpočtu celkové nabídkové ceny   "vč. DPH" a  "bez DPH".</t>
  </si>
  <si>
    <t>3) položka č. 6 - Uchazeč, který již Zadavateli poskytl nějaké licence, zohlední tyto při nacenění částky za licence a uvede kalkulaci do poznámky.</t>
  </si>
  <si>
    <t>5) položka č. 8 - Bližší specifikace je dána v Zadávací dokumentaci, v Technické specifikaci, v Architektuře řešení, ve specifikaci Smlouvy o provozní podpoře</t>
  </si>
  <si>
    <t xml:space="preserve">Druhý </t>
  </si>
  <si>
    <t>Šestý</t>
  </si>
  <si>
    <t>Sedmý</t>
  </si>
  <si>
    <t>Akceptační protokoly o stabilizaci EKLIS na všech SNP</t>
  </si>
  <si>
    <t>Multilicence</t>
  </si>
  <si>
    <r>
      <t xml:space="preserve">Outsourcing - režim 9/5 </t>
    </r>
    <r>
      <rPr>
        <vertAlign val="superscript"/>
        <sz val="12"/>
        <color theme="1"/>
        <rFont val="Calibri"/>
        <family val="2"/>
        <charset val="238"/>
        <scheme val="minor"/>
      </rPr>
      <t>4)</t>
    </r>
  </si>
  <si>
    <r>
      <t xml:space="preserve">b) automatické provádění aktualizace verze používané instalace (support)  - přirozený vývoj systému iniciovaný Dodavatelem </t>
    </r>
    <r>
      <rPr>
        <i/>
        <vertAlign val="superscript"/>
        <sz val="11"/>
        <color theme="1"/>
        <rFont val="Calibri"/>
        <family val="2"/>
        <charset val="238"/>
        <scheme val="minor"/>
      </rPr>
      <t>11)</t>
    </r>
  </si>
  <si>
    <t>11) položka 8.2 - Zahrnuje i operační systém, databáze, aplikace…</t>
  </si>
  <si>
    <r>
      <t>CELKOVÁ NABÍDKOVÁ CENA</t>
    </r>
    <r>
      <rPr>
        <vertAlign val="superscript"/>
        <sz val="14"/>
        <color theme="1"/>
        <rFont val="Calibri"/>
        <family val="2"/>
        <charset val="238"/>
        <scheme val="minor"/>
      </rPr>
      <t xml:space="preserve"> 9)</t>
    </r>
  </si>
  <si>
    <r>
      <t>Příloha č.  8                     TABULKA PRO STANOVENÍ NABÍDKOVÉ CENY</t>
    </r>
    <r>
      <rPr>
        <vertAlign val="superscript"/>
        <sz val="14"/>
        <color theme="1"/>
        <rFont val="Calibri"/>
        <family val="2"/>
        <charset val="238"/>
        <scheme val="minor"/>
      </rPr>
      <t xml:space="preserve"> 7), 8), 10)</t>
    </r>
  </si>
  <si>
    <r>
      <t>Multilicence pro správy národních parků a Ministerstvo životního prostředí</t>
    </r>
    <r>
      <rPr>
        <vertAlign val="superscript"/>
        <sz val="12"/>
        <color theme="1"/>
        <rFont val="Calibri"/>
        <family val="2"/>
        <charset val="238"/>
        <scheme val="minor"/>
      </rPr>
      <t xml:space="preserve"> 3)</t>
    </r>
  </si>
  <si>
    <t>2) položka č. 2 - Uchazeč nacení proces implementace informačního systému včetně customizace, doprogramování chybějících funkcí, vytvoření integračních rozhraní, 
                             testovacích scénářů a testování informačního systému, pilotního provozu, produkčního provozu, procesu stabilizace IS, tvorby kompletní dokumentace,</t>
  </si>
  <si>
    <t>Pátý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</si>
</sst>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2"/>
      <color indexed="8"/>
      <name val="Calibri"/>
      <family val="2"/>
      <charset val="238"/>
    </font>
    <font>
      <vertAlign val="superscript"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vertAlign val="superscript"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0" fillId="0" borderId="19" xfId="0" applyNumberFormat="1" applyFill="1" applyBorder="1"/>
    <xf numFmtId="0" fontId="3" fillId="0" borderId="19" xfId="0" applyFont="1" applyFill="1" applyBorder="1" applyAlignment="1">
      <alignment horizontal="center" vertical="center" wrapText="1"/>
    </xf>
    <xf numFmtId="0" fontId="0" fillId="0" borderId="19" xfId="0" applyFill="1" applyBorder="1"/>
    <xf numFmtId="164" fontId="5" fillId="7" borderId="18" xfId="0" applyNumberFormat="1" applyFont="1" applyFill="1" applyBorder="1"/>
    <xf numFmtId="0" fontId="5" fillId="7" borderId="14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4" fillId="0" borderId="0" xfId="0" applyFont="1" applyFill="1" applyBorder="1"/>
    <xf numFmtId="0" fontId="1" fillId="0" borderId="0" xfId="0" applyFont="1" applyAlignment="1">
      <alignment horizontal="center"/>
    </xf>
    <xf numFmtId="164" fontId="0" fillId="0" borderId="0" xfId="0" applyNumberFormat="1"/>
    <xf numFmtId="164" fontId="7" fillId="0" borderId="21" xfId="0" applyNumberFormat="1" applyFont="1" applyFill="1" applyBorder="1"/>
    <xf numFmtId="164" fontId="7" fillId="5" borderId="21" xfId="0" applyNumberFormat="1" applyFont="1" applyFill="1" applyBorder="1"/>
    <xf numFmtId="164" fontId="7" fillId="2" borderId="17" xfId="0" applyNumberFormat="1" applyFont="1" applyFill="1" applyBorder="1"/>
    <xf numFmtId="164" fontId="7" fillId="2" borderId="3" xfId="0" applyNumberFormat="1" applyFont="1" applyFill="1" applyBorder="1"/>
    <xf numFmtId="164" fontId="7" fillId="2" borderId="1" xfId="0" applyNumberFormat="1" applyFont="1" applyFill="1" applyBorder="1"/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Border="1"/>
    <xf numFmtId="0" fontId="0" fillId="0" borderId="0" xfId="0" applyFont="1"/>
    <xf numFmtId="0" fontId="9" fillId="0" borderId="0" xfId="0" applyFont="1"/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0" fillId="0" borderId="8" xfId="0" applyFont="1" applyBorder="1"/>
    <xf numFmtId="164" fontId="0" fillId="0" borderId="8" xfId="0" applyNumberFormat="1" applyFont="1" applyBorder="1"/>
    <xf numFmtId="0" fontId="0" fillId="0" borderId="8" xfId="0" applyFont="1" applyFill="1" applyBorder="1"/>
    <xf numFmtId="0" fontId="0" fillId="0" borderId="0" xfId="0" applyFont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164" fontId="0" fillId="2" borderId="6" xfId="0" applyNumberFormat="1" applyFont="1" applyFill="1" applyBorder="1"/>
    <xf numFmtId="164" fontId="0" fillId="0" borderId="17" xfId="0" applyNumberFormat="1" applyFont="1" applyBorder="1"/>
    <xf numFmtId="0" fontId="0" fillId="0" borderId="7" xfId="0" applyFont="1" applyBorder="1" applyAlignment="1">
      <alignment horizontal="center"/>
    </xf>
    <xf numFmtId="164" fontId="0" fillId="2" borderId="8" xfId="0" applyNumberFormat="1" applyFont="1" applyFill="1" applyBorder="1"/>
    <xf numFmtId="164" fontId="0" fillId="0" borderId="1" xfId="0" applyNumberFormat="1" applyFont="1" applyBorder="1"/>
    <xf numFmtId="0" fontId="0" fillId="0" borderId="7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2" xfId="0" applyFont="1" applyBorder="1"/>
    <xf numFmtId="164" fontId="0" fillId="2" borderId="12" xfId="0" applyNumberFormat="1" applyFont="1" applyFill="1" applyBorder="1"/>
    <xf numFmtId="0" fontId="0" fillId="0" borderId="9" xfId="0" applyFont="1" applyFill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164" fontId="0" fillId="2" borderId="10" xfId="0" applyNumberFormat="1" applyFont="1" applyFill="1" applyBorder="1"/>
    <xf numFmtId="164" fontId="0" fillId="0" borderId="2" xfId="0" applyNumberFormat="1" applyFont="1" applyBorder="1"/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0" fontId="0" fillId="4" borderId="15" xfId="0" applyFont="1" applyFill="1" applyBorder="1" applyAlignment="1">
      <alignment horizontal="center"/>
    </xf>
    <xf numFmtId="0" fontId="7" fillId="0" borderId="16" xfId="0" applyFont="1" applyBorder="1" applyAlignment="1">
      <alignment horizontal="left"/>
    </xf>
    <xf numFmtId="164" fontId="0" fillId="0" borderId="22" xfId="0" applyNumberFormat="1" applyFont="1" applyFill="1" applyBorder="1"/>
    <xf numFmtId="0" fontId="0" fillId="4" borderId="7" xfId="0" applyFont="1" applyFill="1" applyBorder="1" applyAlignment="1">
      <alignment horizontal="center"/>
    </xf>
    <xf numFmtId="0" fontId="7" fillId="0" borderId="8" xfId="0" applyFont="1" applyBorder="1"/>
    <xf numFmtId="164" fontId="0" fillId="0" borderId="23" xfId="0" applyNumberFormat="1" applyFont="1" applyFill="1" applyBorder="1"/>
    <xf numFmtId="0" fontId="0" fillId="4" borderId="24" xfId="0" applyFont="1" applyFill="1" applyBorder="1" applyAlignment="1">
      <alignment horizontal="center"/>
    </xf>
    <xf numFmtId="0" fontId="7" fillId="4" borderId="25" xfId="0" applyFont="1" applyFill="1" applyBorder="1"/>
    <xf numFmtId="164" fontId="7" fillId="4" borderId="26" xfId="0" applyNumberFormat="1" applyFont="1" applyFill="1" applyBorder="1"/>
    <xf numFmtId="0" fontId="0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wrapText="1"/>
    </xf>
    <xf numFmtId="164" fontId="7" fillId="2" borderId="26" xfId="0" applyNumberFormat="1" applyFont="1" applyFill="1" applyBorder="1"/>
    <xf numFmtId="0" fontId="0" fillId="6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left" vertical="center"/>
    </xf>
    <xf numFmtId="16" fontId="0" fillId="6" borderId="7" xfId="0" applyNumberFormat="1" applyFont="1" applyFill="1" applyBorder="1" applyAlignment="1">
      <alignment horizontal="center"/>
    </xf>
    <xf numFmtId="0" fontId="12" fillId="0" borderId="8" xfId="0" applyFont="1" applyBorder="1" applyAlignment="1">
      <alignment vertical="top" wrapText="1"/>
    </xf>
    <xf numFmtId="164" fontId="0" fillId="2" borderId="1" xfId="0" applyNumberFormat="1" applyFont="1" applyFill="1" applyBorder="1"/>
    <xf numFmtId="164" fontId="0" fillId="0" borderId="23" xfId="0" applyNumberFormat="1" applyFont="1" applyBorder="1"/>
    <xf numFmtId="0" fontId="0" fillId="6" borderId="11" xfId="0" applyFont="1" applyFill="1" applyBorder="1" applyAlignment="1">
      <alignment horizontal="center"/>
    </xf>
    <xf numFmtId="0" fontId="12" fillId="0" borderId="12" xfId="0" applyFont="1" applyBorder="1" applyAlignment="1">
      <alignment vertical="top" wrapText="1"/>
    </xf>
    <xf numFmtId="0" fontId="0" fillId="6" borderId="7" xfId="0" applyFont="1" applyFill="1" applyBorder="1" applyAlignment="1">
      <alignment horizontal="center"/>
    </xf>
    <xf numFmtId="0" fontId="12" fillId="0" borderId="12" xfId="0" applyFont="1" applyBorder="1" applyAlignment="1">
      <alignment horizontal="left" vertical="center" wrapText="1"/>
    </xf>
    <xf numFmtId="164" fontId="0" fillId="2" borderId="27" xfId="0" applyNumberFormat="1" applyFont="1" applyFill="1" applyBorder="1"/>
    <xf numFmtId="164" fontId="0" fillId="0" borderId="28" xfId="0" applyNumberFormat="1" applyFont="1" applyBorder="1"/>
    <xf numFmtId="0" fontId="0" fillId="6" borderId="24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left" vertical="center" wrapText="1"/>
    </xf>
    <xf numFmtId="164" fontId="7" fillId="6" borderId="26" xfId="0" applyNumberFormat="1" applyFont="1" applyFill="1" applyBorder="1"/>
    <xf numFmtId="0" fontId="9" fillId="6" borderId="25" xfId="0" applyFont="1" applyFill="1" applyBorder="1" applyAlignment="1">
      <alignment horizontal="left" vertical="center" wrapText="1"/>
    </xf>
    <xf numFmtId="0" fontId="0" fillId="8" borderId="29" xfId="0" applyFont="1" applyFill="1" applyBorder="1" applyAlignment="1">
      <alignment horizontal="center"/>
    </xf>
    <xf numFmtId="0" fontId="7" fillId="2" borderId="30" xfId="0" applyFont="1" applyFill="1" applyBorder="1"/>
    <xf numFmtId="164" fontId="0" fillId="8" borderId="32" xfId="0" applyNumberFormat="1" applyFont="1" applyFill="1" applyBorder="1"/>
    <xf numFmtId="164" fontId="7" fillId="3" borderId="33" xfId="0" applyNumberFormat="1" applyFont="1" applyFill="1" applyBorder="1"/>
    <xf numFmtId="164" fontId="7" fillId="0" borderId="34" xfId="0" applyNumberFormat="1" applyFont="1" applyFill="1" applyBorder="1"/>
    <xf numFmtId="164" fontId="0" fillId="0" borderId="35" xfId="0" applyNumberFormat="1" applyFont="1" applyBorder="1"/>
    <xf numFmtId="164" fontId="7" fillId="2" borderId="31" xfId="0" applyNumberFormat="1" applyFont="1" applyFill="1" applyBorder="1"/>
    <xf numFmtId="164" fontId="7" fillId="0" borderId="3" xfId="0" applyNumberFormat="1" applyFont="1" applyFill="1" applyBorder="1"/>
    <xf numFmtId="164" fontId="0" fillId="0" borderId="8" xfId="0" applyNumberFormat="1" applyFont="1" applyFill="1" applyBorder="1"/>
    <xf numFmtId="0" fontId="0" fillId="0" borderId="0" xfId="0" applyFill="1"/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zoomScaleNormal="100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B17" sqref="B17"/>
    </sheetView>
  </sheetViews>
  <sheetFormatPr defaultRowHeight="15" x14ac:dyDescent="0.25"/>
  <cols>
    <col min="1" max="1" width="9.7109375" customWidth="1"/>
    <col min="2" max="2" width="69.7109375" customWidth="1"/>
    <col min="3" max="4" width="30.7109375" customWidth="1"/>
    <col min="5" max="7" width="24.140625" customWidth="1"/>
  </cols>
  <sheetData>
    <row r="1" spans="1:5" ht="21" x14ac:dyDescent="0.3">
      <c r="A1" s="98" t="s">
        <v>83</v>
      </c>
      <c r="B1" s="98"/>
      <c r="C1" s="98"/>
      <c r="D1" s="98"/>
    </row>
    <row r="2" spans="1:5" ht="15.75" thickBot="1" x14ac:dyDescent="0.3"/>
    <row r="3" spans="1:5" ht="16.5" thickBot="1" x14ac:dyDescent="0.3">
      <c r="A3" s="52" t="s">
        <v>0</v>
      </c>
      <c r="B3" s="53" t="s">
        <v>1</v>
      </c>
      <c r="C3" s="53" t="s">
        <v>43</v>
      </c>
      <c r="D3" s="54" t="s">
        <v>44</v>
      </c>
      <c r="E3" s="5"/>
    </row>
    <row r="4" spans="1:5" ht="7.5" customHeight="1" thickBot="1" x14ac:dyDescent="0.3">
      <c r="A4" s="25"/>
      <c r="B4" s="25"/>
      <c r="C4" s="25"/>
      <c r="D4" s="25"/>
      <c r="E4" s="6"/>
    </row>
    <row r="5" spans="1:5" ht="30" customHeight="1" thickBot="1" x14ac:dyDescent="0.3">
      <c r="A5" s="55" t="s">
        <v>3</v>
      </c>
      <c r="B5" s="56" t="s">
        <v>57</v>
      </c>
      <c r="C5" s="17"/>
      <c r="D5" s="16">
        <f>C5*1.21</f>
        <v>0</v>
      </c>
      <c r="E5" s="4"/>
    </row>
    <row r="6" spans="1:5" ht="30" customHeight="1" x14ac:dyDescent="0.25">
      <c r="A6" s="57" t="s">
        <v>4</v>
      </c>
      <c r="B6" s="58" t="s">
        <v>58</v>
      </c>
      <c r="C6" s="17"/>
      <c r="D6" s="15">
        <f>C6*1.21</f>
        <v>0</v>
      </c>
      <c r="E6" s="4"/>
    </row>
    <row r="7" spans="1:5" ht="30" customHeight="1" x14ac:dyDescent="0.25">
      <c r="A7" s="59" t="s">
        <v>5</v>
      </c>
      <c r="B7" s="60" t="s">
        <v>28</v>
      </c>
      <c r="C7" s="18"/>
      <c r="D7" s="61">
        <f t="shared" ref="D7:D8" si="0">C7*1.21</f>
        <v>0</v>
      </c>
      <c r="E7" s="4"/>
    </row>
    <row r="8" spans="1:5" ht="30" customHeight="1" thickBot="1" x14ac:dyDescent="0.3">
      <c r="A8" s="62" t="s">
        <v>6</v>
      </c>
      <c r="B8" s="63" t="s">
        <v>10</v>
      </c>
      <c r="C8" s="19"/>
      <c r="D8" s="64">
        <f t="shared" si="0"/>
        <v>0</v>
      </c>
      <c r="E8" s="4"/>
    </row>
    <row r="9" spans="1:5" ht="30" customHeight="1" thickTop="1" thickBot="1" x14ac:dyDescent="0.3">
      <c r="A9" s="65" t="s">
        <v>7</v>
      </c>
      <c r="B9" s="66" t="s">
        <v>33</v>
      </c>
      <c r="C9" s="67">
        <f>SUM(C6+C7+C8)</f>
        <v>0</v>
      </c>
      <c r="D9" s="67">
        <f>SUM(D6+D7+D8)</f>
        <v>0</v>
      </c>
      <c r="E9" s="4"/>
    </row>
    <row r="10" spans="1:5" ht="30" customHeight="1" thickTop="1" thickBot="1" x14ac:dyDescent="0.3">
      <c r="A10" s="87" t="s">
        <v>8</v>
      </c>
      <c r="B10" s="88" t="s">
        <v>84</v>
      </c>
      <c r="C10" s="93"/>
      <c r="D10" s="89">
        <f>C10*1.21</f>
        <v>0</v>
      </c>
      <c r="E10" s="4"/>
    </row>
    <row r="11" spans="1:5" ht="30" customHeight="1" thickTop="1" thickBot="1" x14ac:dyDescent="0.3">
      <c r="A11" s="68" t="s">
        <v>9</v>
      </c>
      <c r="B11" s="69" t="s">
        <v>79</v>
      </c>
      <c r="C11" s="70"/>
      <c r="D11" s="90">
        <f>C11*1.21</f>
        <v>0</v>
      </c>
      <c r="E11" s="4"/>
    </row>
    <row r="12" spans="1:5" ht="30" customHeight="1" thickTop="1" x14ac:dyDescent="0.25">
      <c r="A12" s="71" t="s">
        <v>11</v>
      </c>
      <c r="B12" s="72" t="s">
        <v>65</v>
      </c>
      <c r="C12" s="94">
        <f>SUM(C13:C16)</f>
        <v>0</v>
      </c>
      <c r="D12" s="91">
        <f>SUM(D13:D16)</f>
        <v>0</v>
      </c>
      <c r="E12" s="4"/>
    </row>
    <row r="13" spans="1:5" ht="30" customHeight="1" x14ac:dyDescent="0.25">
      <c r="A13" s="73" t="s">
        <v>34</v>
      </c>
      <c r="B13" s="74" t="s">
        <v>12</v>
      </c>
      <c r="C13" s="75"/>
      <c r="D13" s="92">
        <f>C13*1.21</f>
        <v>0</v>
      </c>
      <c r="E13" s="4"/>
    </row>
    <row r="14" spans="1:5" ht="30" customHeight="1" x14ac:dyDescent="0.25">
      <c r="A14" s="77" t="s">
        <v>35</v>
      </c>
      <c r="B14" s="78" t="s">
        <v>80</v>
      </c>
      <c r="C14" s="75"/>
      <c r="D14" s="76">
        <f>C14*1.21</f>
        <v>0</v>
      </c>
      <c r="E14" s="4"/>
    </row>
    <row r="15" spans="1:5" ht="30" customHeight="1" x14ac:dyDescent="0.25">
      <c r="A15" s="79" t="s">
        <v>36</v>
      </c>
      <c r="B15" s="74" t="s">
        <v>45</v>
      </c>
      <c r="C15" s="75"/>
      <c r="D15" s="76">
        <f>C15*1.21</f>
        <v>0</v>
      </c>
      <c r="E15" s="4"/>
    </row>
    <row r="16" spans="1:5" ht="30" customHeight="1" thickBot="1" x14ac:dyDescent="0.3">
      <c r="A16" s="77" t="s">
        <v>13</v>
      </c>
      <c r="B16" s="80" t="s">
        <v>42</v>
      </c>
      <c r="C16" s="81"/>
      <c r="D16" s="82">
        <f>C16*1.21</f>
        <v>0</v>
      </c>
      <c r="E16" s="4"/>
    </row>
    <row r="17" spans="1:5" ht="30" customHeight="1" thickTop="1" thickBot="1" x14ac:dyDescent="0.3">
      <c r="A17" s="83" t="s">
        <v>37</v>
      </c>
      <c r="B17" s="84" t="s">
        <v>66</v>
      </c>
      <c r="C17" s="85">
        <f>SUM(C11+C12)</f>
        <v>0</v>
      </c>
      <c r="D17" s="85">
        <f>SUM(D11+D12)</f>
        <v>0</v>
      </c>
      <c r="E17" s="4"/>
    </row>
    <row r="18" spans="1:5" ht="30" customHeight="1" thickTop="1" thickBot="1" x14ac:dyDescent="0.3">
      <c r="A18" s="83" t="s">
        <v>38</v>
      </c>
      <c r="B18" s="86" t="s">
        <v>40</v>
      </c>
      <c r="C18" s="85">
        <f>C17*4</f>
        <v>0</v>
      </c>
      <c r="D18" s="85">
        <f>D17*4</f>
        <v>0</v>
      </c>
      <c r="E18" s="4"/>
    </row>
    <row r="19" spans="1:5" ht="30" customHeight="1" thickTop="1" thickBot="1" x14ac:dyDescent="0.35">
      <c r="A19" s="9" t="s">
        <v>39</v>
      </c>
      <c r="B19" s="8" t="s">
        <v>82</v>
      </c>
      <c r="C19" s="7">
        <f>SUM(C5+C9+C10+C18)</f>
        <v>0</v>
      </c>
      <c r="D19" s="7">
        <f>SUM(D5+D9+D10+D18)</f>
        <v>0</v>
      </c>
      <c r="E19" s="4"/>
    </row>
    <row r="20" spans="1:5" ht="9.75" customHeight="1" x14ac:dyDescent="0.25"/>
    <row r="21" spans="1:5" ht="28.5" customHeight="1" x14ac:dyDescent="0.25">
      <c r="A21" s="21" t="s">
        <v>47</v>
      </c>
      <c r="B21" s="99" t="s">
        <v>59</v>
      </c>
      <c r="C21" s="99"/>
      <c r="D21" s="99"/>
      <c r="E21" s="11"/>
    </row>
    <row r="22" spans="1:5" ht="28.5" customHeight="1" x14ac:dyDescent="0.25">
      <c r="A22" s="10" t="s">
        <v>46</v>
      </c>
      <c r="B22" s="99" t="s">
        <v>85</v>
      </c>
      <c r="C22" s="97"/>
      <c r="D22" s="97"/>
      <c r="E22" s="11"/>
    </row>
    <row r="23" spans="1:5" x14ac:dyDescent="0.25">
      <c r="A23" s="10"/>
      <c r="B23" s="100" t="s">
        <v>72</v>
      </c>
      <c r="C23" s="100"/>
      <c r="D23" s="100"/>
      <c r="E23" s="11"/>
    </row>
    <row r="24" spans="1:5" x14ac:dyDescent="0.25">
      <c r="A24" s="10" t="s">
        <v>49</v>
      </c>
      <c r="B24" s="99" t="s">
        <v>64</v>
      </c>
      <c r="C24" s="99"/>
      <c r="D24" s="99"/>
      <c r="E24" s="11"/>
    </row>
    <row r="25" spans="1:5" x14ac:dyDescent="0.25">
      <c r="A25" s="10" t="s">
        <v>48</v>
      </c>
      <c r="B25" s="97" t="s">
        <v>73</v>
      </c>
      <c r="C25" s="97"/>
      <c r="D25" s="97"/>
      <c r="E25" s="11"/>
    </row>
    <row r="26" spans="1:5" x14ac:dyDescent="0.25">
      <c r="A26" s="10"/>
      <c r="B26" s="97" t="s">
        <v>67</v>
      </c>
      <c r="C26" s="97"/>
      <c r="D26" s="97"/>
      <c r="E26" s="11"/>
    </row>
    <row r="27" spans="1:5" x14ac:dyDescent="0.25">
      <c r="A27" s="10" t="s">
        <v>50</v>
      </c>
      <c r="B27" s="97" t="s">
        <v>68</v>
      </c>
      <c r="C27" s="97"/>
      <c r="D27" s="97"/>
      <c r="E27" s="11"/>
    </row>
    <row r="28" spans="1:5" x14ac:dyDescent="0.25">
      <c r="A28" s="10"/>
      <c r="B28" s="97" t="s">
        <v>69</v>
      </c>
      <c r="C28" s="97"/>
      <c r="D28" s="97"/>
      <c r="E28" s="11"/>
    </row>
    <row r="29" spans="1:5" x14ac:dyDescent="0.25">
      <c r="A29" s="12" t="s">
        <v>50</v>
      </c>
      <c r="B29" s="97" t="s">
        <v>70</v>
      </c>
      <c r="C29" s="97"/>
      <c r="D29" s="97"/>
      <c r="E29" s="11"/>
    </row>
    <row r="30" spans="1:5" x14ac:dyDescent="0.25">
      <c r="A30" s="12" t="s">
        <v>50</v>
      </c>
      <c r="B30" s="97" t="s">
        <v>71</v>
      </c>
      <c r="C30" s="97"/>
      <c r="D30" s="97"/>
    </row>
    <row r="31" spans="1:5" x14ac:dyDescent="0.25">
      <c r="A31" s="12"/>
      <c r="B31" s="97" t="s">
        <v>81</v>
      </c>
      <c r="C31" s="97"/>
      <c r="D31" s="97"/>
    </row>
    <row r="32" spans="1:5" x14ac:dyDescent="0.25">
      <c r="A32" s="12"/>
    </row>
    <row r="33" spans="1:5" ht="18.75" x14ac:dyDescent="0.3">
      <c r="A33" s="1"/>
      <c r="B33" s="26" t="s">
        <v>54</v>
      </c>
    </row>
    <row r="34" spans="1:5" ht="6.75" customHeight="1" x14ac:dyDescent="0.3">
      <c r="A34" s="1"/>
      <c r="B34" s="26"/>
    </row>
    <row r="35" spans="1:5" ht="30" x14ac:dyDescent="0.25">
      <c r="A35" s="27" t="s">
        <v>29</v>
      </c>
      <c r="B35" s="27" t="s">
        <v>30</v>
      </c>
      <c r="C35" s="28" t="s">
        <v>32</v>
      </c>
    </row>
    <row r="36" spans="1:5" x14ac:dyDescent="0.25">
      <c r="A36" s="29" t="s">
        <v>74</v>
      </c>
      <c r="B36" s="30" t="s">
        <v>31</v>
      </c>
      <c r="C36" s="31">
        <f>+C5</f>
        <v>0</v>
      </c>
    </row>
    <row r="37" spans="1:5" x14ac:dyDescent="0.25">
      <c r="A37" s="29" t="s">
        <v>86</v>
      </c>
      <c r="B37" s="30" t="s">
        <v>63</v>
      </c>
      <c r="C37" s="31">
        <f>SUM(C9*50%)</f>
        <v>0</v>
      </c>
    </row>
    <row r="38" spans="1:5" x14ac:dyDescent="0.25">
      <c r="A38" s="29" t="s">
        <v>75</v>
      </c>
      <c r="B38" s="30" t="s">
        <v>62</v>
      </c>
      <c r="C38" s="31">
        <f>SUM(C9*30%)</f>
        <v>0</v>
      </c>
    </row>
    <row r="39" spans="1:5" x14ac:dyDescent="0.25">
      <c r="A39" s="34"/>
      <c r="B39" s="32" t="s">
        <v>78</v>
      </c>
      <c r="C39" s="95">
        <f>+C10</f>
        <v>0</v>
      </c>
      <c r="D39" s="96"/>
    </row>
    <row r="40" spans="1:5" x14ac:dyDescent="0.25">
      <c r="A40" s="29" t="s">
        <v>76</v>
      </c>
      <c r="B40" s="32" t="s">
        <v>77</v>
      </c>
      <c r="C40" s="31">
        <f>SUM(C9*20%)</f>
        <v>0</v>
      </c>
      <c r="D40" s="14"/>
    </row>
    <row r="41" spans="1:5" x14ac:dyDescent="0.25">
      <c r="A41" s="33"/>
      <c r="B41" s="34" t="s">
        <v>41</v>
      </c>
      <c r="C41" s="31">
        <f>SUM(C36:C40)</f>
        <v>0</v>
      </c>
      <c r="D41" s="14"/>
    </row>
    <row r="42" spans="1:5" ht="8.25" customHeight="1" x14ac:dyDescent="0.25">
      <c r="A42" s="20"/>
      <c r="B42" s="23"/>
      <c r="C42" s="24"/>
      <c r="D42" s="14"/>
    </row>
    <row r="43" spans="1:5" x14ac:dyDescent="0.25">
      <c r="A43" s="22" t="s">
        <v>51</v>
      </c>
      <c r="B43" s="97" t="s">
        <v>60</v>
      </c>
      <c r="C43" s="97"/>
      <c r="D43" s="97"/>
    </row>
    <row r="44" spans="1:5" x14ac:dyDescent="0.25">
      <c r="A44" s="13"/>
    </row>
    <row r="45" spans="1:5" ht="18.75" customHeight="1" x14ac:dyDescent="0.3">
      <c r="A45" s="1" t="s">
        <v>52</v>
      </c>
      <c r="B45" s="26" t="s">
        <v>53</v>
      </c>
    </row>
    <row r="46" spans="1:5" ht="7.5" customHeight="1" thickBot="1" x14ac:dyDescent="0.3"/>
    <row r="47" spans="1:5" ht="15.75" thickBot="1" x14ac:dyDescent="0.3">
      <c r="A47" s="2" t="s">
        <v>0</v>
      </c>
      <c r="B47" s="3" t="s">
        <v>14</v>
      </c>
      <c r="C47" s="3" t="s">
        <v>2</v>
      </c>
      <c r="D47" s="3" t="s">
        <v>25</v>
      </c>
      <c r="E47" s="3" t="s">
        <v>26</v>
      </c>
    </row>
    <row r="48" spans="1:5" ht="15.75" thickBot="1" x14ac:dyDescent="0.3"/>
    <row r="49" spans="1:5" ht="30" customHeight="1" x14ac:dyDescent="0.25">
      <c r="A49" s="35" t="s">
        <v>3</v>
      </c>
      <c r="B49" s="36" t="s">
        <v>15</v>
      </c>
      <c r="C49" s="37" t="s">
        <v>27</v>
      </c>
      <c r="D49" s="38"/>
      <c r="E49" s="39">
        <f>D49*1.21</f>
        <v>0</v>
      </c>
    </row>
    <row r="50" spans="1:5" ht="30" customHeight="1" x14ac:dyDescent="0.25">
      <c r="A50" s="40" t="s">
        <v>4</v>
      </c>
      <c r="B50" s="30" t="s">
        <v>16</v>
      </c>
      <c r="C50" s="29" t="s">
        <v>27</v>
      </c>
      <c r="D50" s="41"/>
      <c r="E50" s="42">
        <f t="shared" ref="E50:E58" si="1">D50*1.21</f>
        <v>0</v>
      </c>
    </row>
    <row r="51" spans="1:5" ht="30" customHeight="1" x14ac:dyDescent="0.25">
      <c r="A51" s="40" t="s">
        <v>5</v>
      </c>
      <c r="B51" s="30" t="s">
        <v>17</v>
      </c>
      <c r="C51" s="29" t="s">
        <v>27</v>
      </c>
      <c r="D51" s="41"/>
      <c r="E51" s="42">
        <f t="shared" si="1"/>
        <v>0</v>
      </c>
    </row>
    <row r="52" spans="1:5" ht="30" customHeight="1" x14ac:dyDescent="0.25">
      <c r="A52" s="43" t="s">
        <v>6</v>
      </c>
      <c r="B52" s="30" t="s">
        <v>18</v>
      </c>
      <c r="C52" s="29" t="s">
        <v>27</v>
      </c>
      <c r="D52" s="41"/>
      <c r="E52" s="42">
        <f t="shared" si="1"/>
        <v>0</v>
      </c>
    </row>
    <row r="53" spans="1:5" ht="30" customHeight="1" x14ac:dyDescent="0.25">
      <c r="A53" s="43" t="s">
        <v>7</v>
      </c>
      <c r="B53" s="30" t="s">
        <v>19</v>
      </c>
      <c r="C53" s="29" t="s">
        <v>27</v>
      </c>
      <c r="D53" s="41"/>
      <c r="E53" s="42">
        <f t="shared" si="1"/>
        <v>0</v>
      </c>
    </row>
    <row r="54" spans="1:5" ht="30" customHeight="1" x14ac:dyDescent="0.25">
      <c r="A54" s="43" t="s">
        <v>8</v>
      </c>
      <c r="B54" s="30" t="s">
        <v>20</v>
      </c>
      <c r="C54" s="29" t="s">
        <v>27</v>
      </c>
      <c r="D54" s="41"/>
      <c r="E54" s="42">
        <f t="shared" si="1"/>
        <v>0</v>
      </c>
    </row>
    <row r="55" spans="1:5" ht="30" customHeight="1" x14ac:dyDescent="0.25">
      <c r="A55" s="44" t="s">
        <v>9</v>
      </c>
      <c r="B55" s="45" t="s">
        <v>21</v>
      </c>
      <c r="C55" s="29" t="s">
        <v>27</v>
      </c>
      <c r="D55" s="46"/>
      <c r="E55" s="42">
        <f t="shared" si="1"/>
        <v>0</v>
      </c>
    </row>
    <row r="56" spans="1:5" ht="30" customHeight="1" x14ac:dyDescent="0.25">
      <c r="A56" s="44" t="s">
        <v>11</v>
      </c>
      <c r="B56" s="45" t="s">
        <v>22</v>
      </c>
      <c r="C56" s="29" t="s">
        <v>27</v>
      </c>
      <c r="D56" s="46"/>
      <c r="E56" s="42">
        <f t="shared" si="1"/>
        <v>0</v>
      </c>
    </row>
    <row r="57" spans="1:5" ht="30" customHeight="1" x14ac:dyDescent="0.25">
      <c r="A57" s="43" t="s">
        <v>13</v>
      </c>
      <c r="B57" s="30" t="s">
        <v>23</v>
      </c>
      <c r="C57" s="29" t="s">
        <v>27</v>
      </c>
      <c r="D57" s="41"/>
      <c r="E57" s="42">
        <f t="shared" si="1"/>
        <v>0</v>
      </c>
    </row>
    <row r="58" spans="1:5" ht="30" customHeight="1" thickBot="1" x14ac:dyDescent="0.3">
      <c r="A58" s="47">
        <v>10</v>
      </c>
      <c r="B58" s="48" t="s">
        <v>24</v>
      </c>
      <c r="C58" s="49" t="s">
        <v>27</v>
      </c>
      <c r="D58" s="50"/>
      <c r="E58" s="51">
        <f t="shared" si="1"/>
        <v>0</v>
      </c>
    </row>
    <row r="59" spans="1:5" ht="9.75" customHeight="1" x14ac:dyDescent="0.25"/>
    <row r="60" spans="1:5" x14ac:dyDescent="0.25">
      <c r="A60" s="11" t="s">
        <v>56</v>
      </c>
      <c r="B60" s="21" t="s">
        <v>55</v>
      </c>
    </row>
    <row r="61" spans="1:5" x14ac:dyDescent="0.25">
      <c r="B61" s="21" t="s">
        <v>61</v>
      </c>
    </row>
    <row r="62" spans="1:5" x14ac:dyDescent="0.25">
      <c r="B62" s="1"/>
    </row>
  </sheetData>
  <customSheetViews>
    <customSheetView guid="{BA161ED9-D7FD-404E-A32D-2FB7EF335E9E}">
      <pane xSplit="2" ySplit="4" topLeftCell="C5" activePane="bottomRight" state="frozen"/>
      <selection pane="bottomRight" activeCell="B10" sqref="B10"/>
      <pageMargins left="0.45" right="0.15748031496062992" top="0.36" bottom="0.78740157480314965" header="0.15748031496062992" footer="0.31496062992125984"/>
      <pageSetup paperSize="8" scale="85" orientation="portrait" horizontalDpi="4294967293" verticalDpi="4294967293" r:id="rId1"/>
      <headerFooter>
        <oddFooter xml:space="preserve">&amp;LDatum:      2. 10. 2015
Verze:        1.0&amp;R1   </oddFooter>
      </headerFooter>
    </customSheetView>
  </customSheetViews>
  <mergeCells count="13">
    <mergeCell ref="B28:D28"/>
    <mergeCell ref="B29:D29"/>
    <mergeCell ref="B30:D30"/>
    <mergeCell ref="B43:D43"/>
    <mergeCell ref="A1:D1"/>
    <mergeCell ref="B21:D21"/>
    <mergeCell ref="B22:D22"/>
    <mergeCell ref="B24:D24"/>
    <mergeCell ref="B25:D25"/>
    <mergeCell ref="B27:D27"/>
    <mergeCell ref="B26:D26"/>
    <mergeCell ref="B23:D23"/>
    <mergeCell ref="B31:D31"/>
  </mergeCells>
  <pageMargins left="0.43307086614173229" right="0.15748031496062992" top="0.35433070866141736" bottom="0.78740157480314965" header="0.15748031496062992" footer="0.31496062992125984"/>
  <pageSetup paperSize="9" scale="59" orientation="portrait" horizontalDpi="4294967293" verticalDpi="4294967293" r:id="rId2"/>
  <headerFooter>
    <oddFooter xml:space="preserve">&amp;LDatum:      30. 9. 2016
Verze:        1.3&amp;R1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Stojanov</dc:creator>
  <cp:lastModifiedBy>user</cp:lastModifiedBy>
  <cp:lastPrinted>2016-10-04T11:16:17Z</cp:lastPrinted>
  <dcterms:created xsi:type="dcterms:W3CDTF">2015-09-03T09:34:08Z</dcterms:created>
  <dcterms:modified xsi:type="dcterms:W3CDTF">2016-10-04T11:18:47Z</dcterms:modified>
</cp:coreProperties>
</file>