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39-19 OI Brno - výměna plynového kotle\Výzva a zadávací podmínky\"/>
    </mc:Choice>
  </mc:AlternateContent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Pol'!$A$1:$U$25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9" i="1" l="1"/>
  <c r="I18" i="1"/>
  <c r="I53" i="1"/>
  <c r="I52" i="1"/>
  <c r="I51" i="1"/>
  <c r="I49" i="1"/>
  <c r="I48" i="1"/>
  <c r="G23" i="12"/>
  <c r="G21" i="12"/>
  <c r="G19" i="12"/>
  <c r="G17" i="12"/>
  <c r="G15" i="12"/>
  <c r="G13" i="12"/>
  <c r="G11" i="12"/>
  <c r="G10" i="12"/>
  <c r="G9" i="12"/>
  <c r="G8" i="12" l="1"/>
  <c r="I47" i="1" s="1"/>
  <c r="I16" i="1" s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G12" i="12"/>
  <c r="I13" i="12"/>
  <c r="I12" i="12" s="1"/>
  <c r="K13" i="12"/>
  <c r="K12" i="12" s="1"/>
  <c r="M13" i="12"/>
  <c r="M12" i="12" s="1"/>
  <c r="O13" i="12"/>
  <c r="O12" i="12" s="1"/>
  <c r="Q13" i="12"/>
  <c r="Q12" i="12" s="1"/>
  <c r="U13" i="12"/>
  <c r="U12" i="12" s="1"/>
  <c r="G14" i="12"/>
  <c r="I15" i="12"/>
  <c r="I14" i="12" s="1"/>
  <c r="K15" i="12"/>
  <c r="K14" i="12" s="1"/>
  <c r="M15" i="12"/>
  <c r="M14" i="12" s="1"/>
  <c r="O15" i="12"/>
  <c r="O14" i="12" s="1"/>
  <c r="Q15" i="12"/>
  <c r="Q14" i="12" s="1"/>
  <c r="U15" i="12"/>
  <c r="U14" i="12" s="1"/>
  <c r="G16" i="12"/>
  <c r="I50" i="1" s="1"/>
  <c r="I17" i="1" s="1"/>
  <c r="I17" i="12"/>
  <c r="I16" i="12" s="1"/>
  <c r="K17" i="12"/>
  <c r="K16" i="12" s="1"/>
  <c r="M17" i="12"/>
  <c r="M16" i="12" s="1"/>
  <c r="O17" i="12"/>
  <c r="O16" i="12" s="1"/>
  <c r="Q17" i="12"/>
  <c r="Q16" i="12" s="1"/>
  <c r="U17" i="12"/>
  <c r="U16" i="12" s="1"/>
  <c r="G18" i="12"/>
  <c r="I18" i="12"/>
  <c r="Q18" i="12"/>
  <c r="I19" i="12"/>
  <c r="K19" i="12"/>
  <c r="K18" i="12" s="1"/>
  <c r="M19" i="12"/>
  <c r="M18" i="12" s="1"/>
  <c r="O19" i="12"/>
  <c r="O18" i="12" s="1"/>
  <c r="Q19" i="12"/>
  <c r="U19" i="12"/>
  <c r="U18" i="12" s="1"/>
  <c r="G20" i="12"/>
  <c r="I21" i="12"/>
  <c r="I20" i="12" s="1"/>
  <c r="K21" i="12"/>
  <c r="K20" i="12" s="1"/>
  <c r="M21" i="12"/>
  <c r="M20" i="12" s="1"/>
  <c r="O21" i="12"/>
  <c r="O20" i="12" s="1"/>
  <c r="Q21" i="12"/>
  <c r="Q20" i="12" s="1"/>
  <c r="U21" i="12"/>
  <c r="U20" i="12" s="1"/>
  <c r="G22" i="12"/>
  <c r="I23" i="12"/>
  <c r="I22" i="12" s="1"/>
  <c r="K23" i="12"/>
  <c r="K22" i="12" s="1"/>
  <c r="M23" i="12"/>
  <c r="M22" i="12" s="1"/>
  <c r="O23" i="12"/>
  <c r="O22" i="12" s="1"/>
  <c r="Q23" i="12"/>
  <c r="Q22" i="12" s="1"/>
  <c r="U23" i="12"/>
  <c r="U22" i="12" s="1"/>
  <c r="F40" i="1"/>
  <c r="G40" i="1"/>
  <c r="H40" i="1"/>
  <c r="I40" i="1"/>
  <c r="J39" i="1"/>
  <c r="J40" i="1" s="1"/>
  <c r="J28" i="1"/>
  <c r="J26" i="1"/>
  <c r="G38" i="1"/>
  <c r="F38" i="1"/>
  <c r="H32" i="1"/>
  <c r="J23" i="1"/>
  <c r="J24" i="1"/>
  <c r="J25" i="1"/>
  <c r="J27" i="1"/>
  <c r="E24" i="1"/>
  <c r="I21" i="1" l="1"/>
  <c r="G25" i="1" s="1"/>
  <c r="G26" i="1" s="1"/>
  <c r="I54" i="1"/>
  <c r="O8" i="12"/>
  <c r="U8" i="12"/>
  <c r="K8" i="12"/>
  <c r="Q8" i="12"/>
  <c r="I8" i="12"/>
  <c r="M8" i="12"/>
  <c r="G27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<sst xmlns="http://schemas.openxmlformats.org/spreadsheetml/2006/main" count="191" uniqueCount="125">
  <si>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</si>
  <si>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</si>
  <si>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</si>
  <si>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</si>
  <si>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</si>
  <si>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</si>
  <si>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</si>
  <si>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</si>
  <si>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</si>
  <si>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</si>
  <si>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</si>
  <si>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</si>
  <si>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</si>
  <si>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</si>
  <si>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</si>
  <si>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</si>
  <si>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</si>
  <si>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</si>
  <si>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</si>
  <si>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</si>
  <si>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</si>
  <si>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</si>
  <si>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</si>
  <si>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</si>
  <si>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</si>
  <si>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</si>
  <si>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</si>
  <si>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</si>
  <si>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</si>
  <si>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</si>
  <si>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</si>
  <si>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</si>
  <si>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</si>
  <si>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</si>
  <si>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</si>
  <si>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</si>
  <si>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</si>
  <si>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</si>
  <si>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</si>
  <si>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</si>
  <si>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</si>
  <si>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</si>
  <si>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</si>
  <si>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</si>
  <si>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Česká inspekce životního prostředí</t>
  </si>
  <si>
    <t>Na břehu 267/1a</t>
  </si>
  <si>
    <t>Praha-Vysočany</t>
  </si>
  <si>
    <t>19000</t>
  </si>
  <si>
    <t>41693205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</si>
  <si>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</si>
  <si>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</si>
  <si>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</si>
  <si>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</si>
  <si>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</si>
  <si>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</si>
  <si>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</si>
  <si>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</si>
  <si>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97</t>
  </si>
  <si>
    <t>Prorážení otvorů</t>
  </si>
  <si>
    <t>725</t>
  </si>
  <si>
    <t>Zařizovací předměty</t>
  </si>
  <si>
    <t>731</t>
  </si>
  <si>
    <t>Kotelny</t>
  </si>
  <si>
    <t>M23</t>
  </si>
  <si>
    <t>Montáže potrubí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</si>
  <si>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</si>
  <si>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</si>
  <si>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</si>
  <si>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</si>
  <si>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</si>
  <si>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</si>
  <si>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</si>
  <si>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</si>
  <si>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</si>
  <si>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</si>
  <si>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</si>
  <si>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</si>
  <si>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</si>
  <si>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</si>
  <si>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</si>
  <si>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</si>
  <si>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</si>
  <si>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</si>
  <si>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</si>
  <si>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</si>
  <si>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</si>
  <si>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</si>
  <si>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</si>
  <si>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</si>
  <si>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</si>
  <si>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</si>
  <si>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</si>
  <si>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</si>
  <si>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</si>
  <si>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115201501R00</t>
  </si>
  <si>
    <t>Montáž odpadního potrubí DN 150</t>
  </si>
  <si>
    <t>m</t>
  </si>
  <si>
    <t>POL1_0</t>
  </si>
  <si>
    <t>48417311002R</t>
  </si>
  <si>
    <t>Kotel kondenzační 24 KW</t>
  </si>
  <si>
    <t>kus</t>
  </si>
  <si>
    <t>POL3_0</t>
  </si>
  <si>
    <t>079971114R00</t>
  </si>
  <si>
    <t>Revize stavu komínů bez spec. zařízení, do 210m</t>
  </si>
  <si>
    <t>311230012RAA</t>
  </si>
  <si>
    <t>Začištění po instalaci zařízení,  P 15</t>
  </si>
  <si>
    <t>m3</t>
  </si>
  <si>
    <t>POL2_0</t>
  </si>
  <si>
    <t>970031060R00</t>
  </si>
  <si>
    <t>Vrtání jádrové do zdiva cihelného do D 60 mm</t>
  </si>
  <si>
    <t>725650800R00</t>
  </si>
  <si>
    <t>Demontáž  plynových zařízení</t>
  </si>
  <si>
    <t>soubor</t>
  </si>
  <si>
    <t>731411232R00</t>
  </si>
  <si>
    <t xml:space="preserve">Vložkování komína nerez </t>
  </si>
  <si>
    <t>sada</t>
  </si>
  <si>
    <t>230200003R00</t>
  </si>
  <si>
    <t>Montáž plynovod. přípojek svařováním, DN 1" /25/</t>
  </si>
  <si>
    <t>005231010R</t>
  </si>
  <si>
    <t>Revize plynových zařízení</t>
  </si>
  <si>
    <t>Soubor</t>
  </si>
  <si>
    <t/>
  </si>
  <si>
    <t>END</t>
  </si>
  <si>
    <t>OI Brno – Modernizace budovy – výměna kotle</t>
  </si>
  <si>
    <t>Příloha č. 3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</si>
</sst>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stimil.vobornik\Desktop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7" t="s">
        <v>124</v>
      </c>
      <c r="C1" s="208"/>
      <c r="D1" s="208"/>
      <c r="E1" s="208"/>
      <c r="F1" s="208"/>
      <c r="G1" s="208"/>
      <c r="H1" s="208"/>
      <c r="I1" s="208"/>
      <c r="J1" s="209"/>
    </row>
    <row r="2" spans="1:15" ht="23.25" customHeight="1" x14ac:dyDescent="0.2">
      <c r="A2" s="4"/>
      <c r="B2" s="81" t="s">
        <v>40</v>
      </c>
      <c r="C2" s="82"/>
      <c r="D2" s="83"/>
      <c r="E2" s="83" t="s">
        <v>123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42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43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44</v>
      </c>
      <c r="E5" s="26"/>
      <c r="F5" s="26"/>
      <c r="G5" s="26"/>
      <c r="H5" s="28" t="s">
        <v>33</v>
      </c>
      <c r="I5" s="98" t="s">
        <v>48</v>
      </c>
      <c r="J5" s="11"/>
    </row>
    <row r="6" spans="1:15" ht="15.75" customHeight="1" x14ac:dyDescent="0.2">
      <c r="A6" s="4"/>
      <c r="B6" s="41"/>
      <c r="C6" s="26"/>
      <c r="D6" s="98" t="s">
        <v>45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47</v>
      </c>
      <c r="D7" s="80" t="s">
        <v>46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4"/>
      <c r="E11" s="214"/>
      <c r="F11" s="214"/>
      <c r="G11" s="214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17"/>
      <c r="E12" s="217"/>
      <c r="F12" s="217"/>
      <c r="G12" s="217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18"/>
      <c r="E13" s="218"/>
      <c r="F13" s="218"/>
      <c r="G13" s="218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3"/>
      <c r="F15" s="213"/>
      <c r="G15" s="215"/>
      <c r="H15" s="215"/>
      <c r="I15" s="215" t="s">
        <v>28</v>
      </c>
      <c r="J15" s="216"/>
    </row>
    <row r="16" spans="1:15" ht="23.25" customHeight="1" x14ac:dyDescent="0.2">
      <c r="A16" s="146" t="s">
        <v>23</v>
      </c>
      <c r="B16" s="147" t="s">
        <v>23</v>
      </c>
      <c r="C16" s="58"/>
      <c r="D16" s="59"/>
      <c r="E16" s="201"/>
      <c r="F16" s="206"/>
      <c r="G16" s="201"/>
      <c r="H16" s="206"/>
      <c r="I16" s="201">
        <f>I47+I48+I49</f>
        <v>0</v>
      </c>
      <c r="J16" s="202"/>
    </row>
    <row r="17" spans="1:10" ht="23.25" customHeight="1" x14ac:dyDescent="0.2">
      <c r="A17" s="146" t="s">
        <v>24</v>
      </c>
      <c r="B17" s="147" t="s">
        <v>24</v>
      </c>
      <c r="C17" s="58"/>
      <c r="D17" s="59"/>
      <c r="E17" s="201"/>
      <c r="F17" s="206"/>
      <c r="G17" s="201"/>
      <c r="H17" s="206"/>
      <c r="I17" s="201">
        <f>I50+I51</f>
        <v>0</v>
      </c>
      <c r="J17" s="202"/>
    </row>
    <row r="18" spans="1:10" ht="23.25" customHeight="1" x14ac:dyDescent="0.2">
      <c r="A18" s="146" t="s">
        <v>25</v>
      </c>
      <c r="B18" s="147" t="s">
        <v>25</v>
      </c>
      <c r="C18" s="58"/>
      <c r="D18" s="59"/>
      <c r="E18" s="201"/>
      <c r="F18" s="206"/>
      <c r="G18" s="201"/>
      <c r="H18" s="206"/>
      <c r="I18" s="201">
        <f>I52</f>
        <v>0</v>
      </c>
      <c r="J18" s="202"/>
    </row>
    <row r="19" spans="1:10" ht="23.25" customHeight="1" x14ac:dyDescent="0.2">
      <c r="A19" s="146" t="s">
        <v>65</v>
      </c>
      <c r="B19" s="147" t="s">
        <v>26</v>
      </c>
      <c r="C19" s="58"/>
      <c r="D19" s="59"/>
      <c r="E19" s="201"/>
      <c r="F19" s="206"/>
      <c r="G19" s="201"/>
      <c r="H19" s="206"/>
      <c r="I19" s="201">
        <f>I53</f>
        <v>0</v>
      </c>
      <c r="J19" s="202"/>
    </row>
    <row r="20" spans="1:10" ht="23.25" customHeight="1" x14ac:dyDescent="0.2">
      <c r="A20" s="146" t="s">
        <v>66</v>
      </c>
      <c r="B20" s="147" t="s">
        <v>27</v>
      </c>
      <c r="C20" s="58"/>
      <c r="D20" s="59"/>
      <c r="E20" s="201"/>
      <c r="F20" s="206"/>
      <c r="G20" s="201"/>
      <c r="H20" s="206"/>
      <c r="I20" s="201">
        <v>0</v>
      </c>
      <c r="J20" s="202"/>
    </row>
    <row r="21" spans="1:10" ht="23.25" customHeight="1" x14ac:dyDescent="0.2">
      <c r="A21" s="4"/>
      <c r="B21" s="74" t="s">
        <v>28</v>
      </c>
      <c r="C21" s="75"/>
      <c r="D21" s="76"/>
      <c r="E21" s="203"/>
      <c r="F21" s="204"/>
      <c r="G21" s="203"/>
      <c r="H21" s="204"/>
      <c r="I21" s="203">
        <f>SUM(I16:J20)</f>
        <v>0</v>
      </c>
      <c r="J21" s="22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0</v>
      </c>
      <c r="F23" s="61" t="s">
        <v>0</v>
      </c>
      <c r="G23" s="199">
        <v>0</v>
      </c>
      <c r="H23" s="200"/>
      <c r="I23" s="20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0</v>
      </c>
      <c r="F24" s="61" t="s">
        <v>0</v>
      </c>
      <c r="G24" s="223">
        <v>0</v>
      </c>
      <c r="H24" s="224"/>
      <c r="I24" s="22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0</v>
      </c>
      <c r="F25" s="61" t="s">
        <v>0</v>
      </c>
      <c r="G25" s="199">
        <f>I21</f>
        <v>0</v>
      </c>
      <c r="H25" s="200"/>
      <c r="I25" s="20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v>21</v>
      </c>
      <c r="F26" s="44" t="s">
        <v>0</v>
      </c>
      <c r="G26" s="210">
        <f>(ZakladDPHZakl*1.21)-ZakladDPHZakl</f>
        <v>0</v>
      </c>
      <c r="H26" s="211"/>
      <c r="I26" s="211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2">
        <f>ROUND((ZakladDPHZakl+DPHZakl),0.01)-(ZakladDPHZakl+DPHZakl)</f>
        <v>0</v>
      </c>
      <c r="H27" s="212"/>
      <c r="I27" s="212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198">
        <v>173636</v>
      </c>
      <c r="H28" s="205"/>
      <c r="I28" s="205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198">
        <f>(ZakladDPHZakl+DPHZakl)+Zaokrouhleni</f>
        <v>0</v>
      </c>
      <c r="H29" s="198"/>
      <c r="I29" s="198"/>
      <c r="J29" s="125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43684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2" t="s">
        <v>2</v>
      </c>
      <c r="E35" s="22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26"/>
      <c r="D39" s="227"/>
      <c r="E39" s="227"/>
      <c r="F39" s="114">
        <v>86818</v>
      </c>
      <c r="G39" s="115">
        <v>86818</v>
      </c>
      <c r="H39" s="116">
        <v>0</v>
      </c>
      <c r="I39" s="116">
        <v>260454</v>
      </c>
      <c r="J39" s="110">
        <f>IF(CenaCelkemVypocet=0,"",I39/CenaCelkemVypocet*100)</f>
        <v>100</v>
      </c>
    </row>
    <row r="40" spans="1:10" ht="25.5" hidden="1" customHeight="1" x14ac:dyDescent="0.2">
      <c r="A40" s="103"/>
      <c r="B40" s="228" t="s">
        <v>49</v>
      </c>
      <c r="C40" s="229"/>
      <c r="D40" s="229"/>
      <c r="E40" s="230"/>
      <c r="F40" s="117">
        <f>SUMIF(A39:A39,"=1",F39:F39)</f>
        <v>86818</v>
      </c>
      <c r="G40" s="118">
        <f>SUMIF(A39:A39,"=1",G39:G39)</f>
        <v>86818</v>
      </c>
      <c r="H40" s="118">
        <f>SUMIF(A39:A39,"=1",H39:H39)</f>
        <v>0</v>
      </c>
      <c r="I40" s="118">
        <f>SUMIF(A39:A39,"=1",I39:I39)</f>
        <v>260454</v>
      </c>
      <c r="J40" s="104">
        <f>SUMIF(A39:A39,"=1",J39:J39)</f>
        <v>100</v>
      </c>
    </row>
    <row r="44" spans="1:10" ht="15.75" x14ac:dyDescent="0.25">
      <c r="B44" s="126" t="s">
        <v>51</v>
      </c>
    </row>
    <row r="46" spans="1:10" ht="25.5" customHeight="1" x14ac:dyDescent="0.2">
      <c r="A46" s="127"/>
      <c r="B46" s="131" t="s">
        <v>16</v>
      </c>
      <c r="C46" s="131" t="s">
        <v>5</v>
      </c>
      <c r="D46" s="132"/>
      <c r="E46" s="132"/>
      <c r="F46" s="135" t="s">
        <v>52</v>
      </c>
      <c r="G46" s="135"/>
      <c r="H46" s="135"/>
      <c r="I46" s="231" t="s">
        <v>28</v>
      </c>
      <c r="J46" s="231"/>
    </row>
    <row r="47" spans="1:10" ht="25.5" customHeight="1" x14ac:dyDescent="0.2">
      <c r="A47" s="128"/>
      <c r="B47" s="136" t="s">
        <v>53</v>
      </c>
      <c r="C47" s="233" t="s">
        <v>54</v>
      </c>
      <c r="D47" s="234"/>
      <c r="E47" s="234"/>
      <c r="F47" s="138" t="s">
        <v>23</v>
      </c>
      <c r="G47" s="139"/>
      <c r="H47" s="139"/>
      <c r="I47" s="232">
        <f>' Pol'!G8</f>
        <v>0</v>
      </c>
      <c r="J47" s="232"/>
    </row>
    <row r="48" spans="1:10" ht="25.5" customHeight="1" x14ac:dyDescent="0.2">
      <c r="A48" s="128"/>
      <c r="B48" s="130" t="s">
        <v>55</v>
      </c>
      <c r="C48" s="220" t="s">
        <v>56</v>
      </c>
      <c r="D48" s="221"/>
      <c r="E48" s="221"/>
      <c r="F48" s="140" t="s">
        <v>23</v>
      </c>
      <c r="G48" s="141"/>
      <c r="H48" s="141"/>
      <c r="I48" s="219">
        <f>' Pol'!G12</f>
        <v>0</v>
      </c>
      <c r="J48" s="219"/>
    </row>
    <row r="49" spans="1:10" ht="25.5" customHeight="1" x14ac:dyDescent="0.2">
      <c r="A49" s="128"/>
      <c r="B49" s="130" t="s">
        <v>57</v>
      </c>
      <c r="C49" s="220" t="s">
        <v>58</v>
      </c>
      <c r="D49" s="221"/>
      <c r="E49" s="221"/>
      <c r="F49" s="140" t="s">
        <v>23</v>
      </c>
      <c r="G49" s="141"/>
      <c r="H49" s="141"/>
      <c r="I49" s="219">
        <f>' Pol'!G14</f>
        <v>0</v>
      </c>
      <c r="J49" s="219"/>
    </row>
    <row r="50" spans="1:10" ht="25.5" customHeight="1" x14ac:dyDescent="0.2">
      <c r="A50" s="128"/>
      <c r="B50" s="130" t="s">
        <v>59</v>
      </c>
      <c r="C50" s="220" t="s">
        <v>60</v>
      </c>
      <c r="D50" s="221"/>
      <c r="E50" s="221"/>
      <c r="F50" s="140" t="s">
        <v>24</v>
      </c>
      <c r="G50" s="141"/>
      <c r="H50" s="141"/>
      <c r="I50" s="219">
        <f>' Pol'!G16</f>
        <v>0</v>
      </c>
      <c r="J50" s="219"/>
    </row>
    <row r="51" spans="1:10" ht="25.5" customHeight="1" x14ac:dyDescent="0.2">
      <c r="A51" s="128"/>
      <c r="B51" s="130" t="s">
        <v>61</v>
      </c>
      <c r="C51" s="220" t="s">
        <v>62</v>
      </c>
      <c r="D51" s="221"/>
      <c r="E51" s="221"/>
      <c r="F51" s="140" t="s">
        <v>24</v>
      </c>
      <c r="G51" s="141"/>
      <c r="H51" s="141"/>
      <c r="I51" s="219">
        <f>' Pol'!G18</f>
        <v>0</v>
      </c>
      <c r="J51" s="219"/>
    </row>
    <row r="52" spans="1:10" ht="25.5" customHeight="1" x14ac:dyDescent="0.2">
      <c r="A52" s="128"/>
      <c r="B52" s="130" t="s">
        <v>63</v>
      </c>
      <c r="C52" s="220" t="s">
        <v>64</v>
      </c>
      <c r="D52" s="221"/>
      <c r="E52" s="221"/>
      <c r="F52" s="140" t="s">
        <v>25</v>
      </c>
      <c r="G52" s="141"/>
      <c r="H52" s="141"/>
      <c r="I52" s="219">
        <f>' Pol'!G20</f>
        <v>0</v>
      </c>
      <c r="J52" s="219"/>
    </row>
    <row r="53" spans="1:10" ht="25.5" customHeight="1" x14ac:dyDescent="0.2">
      <c r="A53" s="128"/>
      <c r="B53" s="137" t="s">
        <v>65</v>
      </c>
      <c r="C53" s="236" t="s">
        <v>26</v>
      </c>
      <c r="D53" s="237"/>
      <c r="E53" s="237"/>
      <c r="F53" s="142" t="s">
        <v>65</v>
      </c>
      <c r="G53" s="143"/>
      <c r="H53" s="143"/>
      <c r="I53" s="235">
        <f>' Pol'!G22</f>
        <v>0</v>
      </c>
      <c r="J53" s="235"/>
    </row>
    <row r="54" spans="1:10" ht="25.5" customHeight="1" x14ac:dyDescent="0.2">
      <c r="A54" s="129"/>
      <c r="B54" s="133" t="s">
        <v>1</v>
      </c>
      <c r="C54" s="133"/>
      <c r="D54" s="134"/>
      <c r="E54" s="134"/>
      <c r="F54" s="144"/>
      <c r="G54" s="145"/>
      <c r="H54" s="145"/>
      <c r="I54" s="238">
        <f>SUM(I47:I53)</f>
        <v>0</v>
      </c>
      <c r="J54" s="238"/>
    </row>
    <row r="55" spans="1:10" x14ac:dyDescent="0.2">
      <c r="F55" s="101"/>
      <c r="G55" s="102"/>
      <c r="H55" s="101"/>
      <c r="I55" s="102"/>
      <c r="J55" s="102"/>
    </row>
    <row r="56" spans="1:10" x14ac:dyDescent="0.2">
      <c r="F56" s="101"/>
      <c r="G56" s="102"/>
      <c r="H56" s="101"/>
      <c r="I56" s="102"/>
      <c r="J56" s="102"/>
    </row>
    <row r="57" spans="1:10" x14ac:dyDescent="0.2">
      <c r="F57" s="101"/>
      <c r="G57" s="102"/>
      <c r="H57" s="101"/>
      <c r="I57" s="102"/>
      <c r="J57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I52:J52"/>
    <mergeCell ref="C52:E52"/>
    <mergeCell ref="I53:J53"/>
    <mergeCell ref="C53:E53"/>
    <mergeCell ref="I54:J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9" t="s">
        <v>41</v>
      </c>
      <c r="B2" s="78"/>
      <c r="C2" s="241"/>
      <c r="D2" s="241"/>
      <c r="E2" s="241"/>
      <c r="F2" s="241"/>
      <c r="G2" s="242"/>
    </row>
    <row r="3" spans="1:7" ht="24.95" hidden="1" customHeight="1" x14ac:dyDescent="0.2">
      <c r="A3" s="79" t="s">
        <v>7</v>
      </c>
      <c r="B3" s="78"/>
      <c r="C3" s="241"/>
      <c r="D3" s="241"/>
      <c r="E3" s="241"/>
      <c r="F3" s="241"/>
      <c r="G3" s="242"/>
    </row>
    <row r="4" spans="1:7" ht="24.95" hidden="1" customHeight="1" x14ac:dyDescent="0.2">
      <c r="A4" s="79" t="s">
        <v>8</v>
      </c>
      <c r="B4" s="78"/>
      <c r="C4" s="241"/>
      <c r="D4" s="241"/>
      <c r="E4" s="241"/>
      <c r="F4" s="241"/>
      <c r="G4" s="24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30" sqref="C30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3" t="s">
        <v>6</v>
      </c>
      <c r="B1" s="243"/>
      <c r="C1" s="243"/>
      <c r="D1" s="243"/>
      <c r="E1" s="243"/>
      <c r="F1" s="243"/>
      <c r="G1" s="243"/>
      <c r="AE1" t="s">
        <v>68</v>
      </c>
    </row>
    <row r="2" spans="1:60" ht="24.95" customHeight="1" x14ac:dyDescent="0.2">
      <c r="A2" s="151" t="s">
        <v>67</v>
      </c>
      <c r="B2" s="149"/>
      <c r="C2" s="244" t="s">
        <v>123</v>
      </c>
      <c r="D2" s="245"/>
      <c r="E2" s="245"/>
      <c r="F2" s="245"/>
      <c r="G2" s="246"/>
      <c r="AE2" t="s">
        <v>69</v>
      </c>
    </row>
    <row r="3" spans="1:60" ht="24.95" hidden="1" customHeight="1" x14ac:dyDescent="0.2">
      <c r="A3" s="152" t="s">
        <v>7</v>
      </c>
      <c r="B3" s="150"/>
      <c r="C3" s="247"/>
      <c r="D3" s="247"/>
      <c r="E3" s="247"/>
      <c r="F3" s="247"/>
      <c r="G3" s="248"/>
      <c r="AE3" t="s">
        <v>70</v>
      </c>
    </row>
    <row r="4" spans="1:60" ht="24.95" hidden="1" customHeight="1" x14ac:dyDescent="0.2">
      <c r="A4" s="152" t="s">
        <v>8</v>
      </c>
      <c r="B4" s="150"/>
      <c r="C4" s="249"/>
      <c r="D4" s="247"/>
      <c r="E4" s="247"/>
      <c r="F4" s="247"/>
      <c r="G4" s="248"/>
      <c r="AE4" t="s">
        <v>71</v>
      </c>
    </row>
    <row r="5" spans="1:60" hidden="1" x14ac:dyDescent="0.2">
      <c r="A5" s="153" t="s">
        <v>72</v>
      </c>
      <c r="B5" s="154"/>
      <c r="C5" s="155"/>
      <c r="D5" s="156"/>
      <c r="E5" s="157"/>
      <c r="F5" s="157"/>
      <c r="G5" s="158"/>
      <c r="AE5" t="s">
        <v>73</v>
      </c>
    </row>
    <row r="6" spans="1:60" x14ac:dyDescent="0.2">
      <c r="D6" s="148"/>
    </row>
    <row r="7" spans="1:60" ht="38.25" x14ac:dyDescent="0.2">
      <c r="A7" s="163" t="s">
        <v>74</v>
      </c>
      <c r="B7" s="164" t="s">
        <v>75</v>
      </c>
      <c r="C7" s="164" t="s">
        <v>76</v>
      </c>
      <c r="D7" s="177" t="s">
        <v>77</v>
      </c>
      <c r="E7" s="163" t="s">
        <v>78</v>
      </c>
      <c r="F7" s="159" t="s">
        <v>79</v>
      </c>
      <c r="G7" s="178" t="s">
        <v>28</v>
      </c>
      <c r="H7" s="179" t="s">
        <v>29</v>
      </c>
      <c r="I7" s="179" t="s">
        <v>80</v>
      </c>
      <c r="J7" s="179" t="s">
        <v>30</v>
      </c>
      <c r="K7" s="179" t="s">
        <v>81</v>
      </c>
      <c r="L7" s="179" t="s">
        <v>82</v>
      </c>
      <c r="M7" s="179" t="s">
        <v>83</v>
      </c>
      <c r="N7" s="179" t="s">
        <v>84</v>
      </c>
      <c r="O7" s="179" t="s">
        <v>85</v>
      </c>
      <c r="P7" s="179" t="s">
        <v>86</v>
      </c>
      <c r="Q7" s="179" t="s">
        <v>87</v>
      </c>
      <c r="R7" s="179" t="s">
        <v>88</v>
      </c>
      <c r="S7" s="179" t="s">
        <v>89</v>
      </c>
      <c r="T7" s="179" t="s">
        <v>90</v>
      </c>
      <c r="U7" s="165" t="s">
        <v>91</v>
      </c>
    </row>
    <row r="8" spans="1:60" x14ac:dyDescent="0.2">
      <c r="A8" s="180" t="s">
        <v>92</v>
      </c>
      <c r="B8" s="181" t="s">
        <v>53</v>
      </c>
      <c r="C8" s="182" t="s">
        <v>54</v>
      </c>
      <c r="D8" s="183"/>
      <c r="E8" s="184"/>
      <c r="F8" s="172"/>
      <c r="G8" s="172">
        <f>SUMIF(AE9:AE11,"&lt;&gt;NOR",G9:G11)</f>
        <v>0</v>
      </c>
      <c r="H8" s="172"/>
      <c r="I8" s="172">
        <f>SUM(I9:I11)</f>
        <v>41615.019999999997</v>
      </c>
      <c r="J8" s="172"/>
      <c r="K8" s="172">
        <f>SUM(K9:K11)</f>
        <v>5713.98</v>
      </c>
      <c r="L8" s="172"/>
      <c r="M8" s="172">
        <f>SUM(M9:M11)</f>
        <v>0</v>
      </c>
      <c r="N8" s="172"/>
      <c r="O8" s="172">
        <f>SUM(O9:O11)</f>
        <v>0.06</v>
      </c>
      <c r="P8" s="172"/>
      <c r="Q8" s="172">
        <f>SUM(Q9:Q11)</f>
        <v>0</v>
      </c>
      <c r="R8" s="172"/>
      <c r="S8" s="172"/>
      <c r="T8" s="185"/>
      <c r="U8" s="172">
        <f>SUM(U9:U11)</f>
        <v>49.19</v>
      </c>
      <c r="AE8" t="s">
        <v>93</v>
      </c>
    </row>
    <row r="9" spans="1:60" outlineLevel="1" x14ac:dyDescent="0.2">
      <c r="A9" s="161">
        <v>1</v>
      </c>
      <c r="B9" s="166" t="s">
        <v>94</v>
      </c>
      <c r="C9" s="192" t="s">
        <v>95</v>
      </c>
      <c r="D9" s="168" t="s">
        <v>96</v>
      </c>
      <c r="E9" s="170">
        <v>7</v>
      </c>
      <c r="F9" s="173"/>
      <c r="G9" s="173">
        <f>F9*E9</f>
        <v>0</v>
      </c>
      <c r="H9" s="173">
        <v>117.86</v>
      </c>
      <c r="I9" s="173">
        <f>ROUND(E9*H9,2)</f>
        <v>825.02</v>
      </c>
      <c r="J9" s="173">
        <v>69.14</v>
      </c>
      <c r="K9" s="173">
        <f>ROUND(E9*J9,2)</f>
        <v>483.98</v>
      </c>
      <c r="L9" s="173">
        <v>0</v>
      </c>
      <c r="M9" s="173">
        <f>G9*(1+L9/100)</f>
        <v>0</v>
      </c>
      <c r="N9" s="173">
        <v>4.0400000000000002E-3</v>
      </c>
      <c r="O9" s="173">
        <f>ROUND(E9*N9,2)</f>
        <v>0.03</v>
      </c>
      <c r="P9" s="173">
        <v>0</v>
      </c>
      <c r="Q9" s="173">
        <f>ROUND(E9*P9,2)</f>
        <v>0</v>
      </c>
      <c r="R9" s="173"/>
      <c r="S9" s="173"/>
      <c r="T9" s="174">
        <v>0.28599999999999998</v>
      </c>
      <c r="U9" s="173">
        <f>ROUND(E9*T9,2)</f>
        <v>2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97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>
        <v>2</v>
      </c>
      <c r="B10" s="166" t="s">
        <v>98</v>
      </c>
      <c r="C10" s="192" t="s">
        <v>99</v>
      </c>
      <c r="D10" s="168" t="s">
        <v>100</v>
      </c>
      <c r="E10" s="170">
        <v>1</v>
      </c>
      <c r="F10" s="173"/>
      <c r="G10" s="173">
        <f t="shared" ref="G10:G11" si="0">F10*E10</f>
        <v>0</v>
      </c>
      <c r="H10" s="173">
        <v>40790</v>
      </c>
      <c r="I10" s="173">
        <f>ROUND(E10*H10,2)</f>
        <v>40790</v>
      </c>
      <c r="J10" s="173">
        <v>0</v>
      </c>
      <c r="K10" s="173">
        <f>ROUND(E10*J10,2)</f>
        <v>0</v>
      </c>
      <c r="L10" s="173">
        <v>0</v>
      </c>
      <c r="M10" s="173">
        <f>G10*(1+L10/100)</f>
        <v>0</v>
      </c>
      <c r="N10" s="173">
        <v>3.4500000000000003E-2</v>
      </c>
      <c r="O10" s="173">
        <f>ROUND(E10*N10,2)</f>
        <v>0.03</v>
      </c>
      <c r="P10" s="173">
        <v>0</v>
      </c>
      <c r="Q10" s="173">
        <f>ROUND(E10*P10,2)</f>
        <v>0</v>
      </c>
      <c r="R10" s="173"/>
      <c r="S10" s="173"/>
      <c r="T10" s="174">
        <v>0</v>
      </c>
      <c r="U10" s="173">
        <f>ROUND(E10*T10,2)</f>
        <v>0</v>
      </c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101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">
      <c r="A11" s="161">
        <v>3</v>
      </c>
      <c r="B11" s="166" t="s">
        <v>102</v>
      </c>
      <c r="C11" s="192" t="s">
        <v>103</v>
      </c>
      <c r="D11" s="168" t="s">
        <v>100</v>
      </c>
      <c r="E11" s="170">
        <v>1</v>
      </c>
      <c r="F11" s="173"/>
      <c r="G11" s="173">
        <f t="shared" si="0"/>
        <v>0</v>
      </c>
      <c r="H11" s="173">
        <v>0</v>
      </c>
      <c r="I11" s="173">
        <f>ROUND(E11*H11,2)</f>
        <v>0</v>
      </c>
      <c r="J11" s="173">
        <v>5230</v>
      </c>
      <c r="K11" s="173">
        <f>ROUND(E11*J11,2)</f>
        <v>5230</v>
      </c>
      <c r="L11" s="173">
        <v>0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/>
      <c r="T11" s="174">
        <v>47.191000000000003</v>
      </c>
      <c r="U11" s="173">
        <f>ROUND(E11*T11,2)</f>
        <v>47.19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97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x14ac:dyDescent="0.2">
      <c r="A12" s="162" t="s">
        <v>92</v>
      </c>
      <c r="B12" s="167" t="s">
        <v>55</v>
      </c>
      <c r="C12" s="193" t="s">
        <v>56</v>
      </c>
      <c r="D12" s="169"/>
      <c r="E12" s="171"/>
      <c r="F12" s="175"/>
      <c r="G12" s="175">
        <f>SUMIF(AE13:AE13,"&lt;&gt;NOR",G13:G13)</f>
        <v>0</v>
      </c>
      <c r="H12" s="175"/>
      <c r="I12" s="175">
        <f>SUM(I13:I13)</f>
        <v>5654.1</v>
      </c>
      <c r="J12" s="175"/>
      <c r="K12" s="175">
        <f>SUM(K13:K13)</f>
        <v>3255.9</v>
      </c>
      <c r="L12" s="175"/>
      <c r="M12" s="175">
        <f>SUM(M13:M13)</f>
        <v>0</v>
      </c>
      <c r="N12" s="175"/>
      <c r="O12" s="175">
        <f>SUM(O13:O13)</f>
        <v>3.73</v>
      </c>
      <c r="P12" s="175"/>
      <c r="Q12" s="175">
        <f>SUM(Q13:Q13)</f>
        <v>0</v>
      </c>
      <c r="R12" s="175"/>
      <c r="S12" s="175"/>
      <c r="T12" s="176"/>
      <c r="U12" s="175">
        <f>SUM(U13:U13)</f>
        <v>8.52</v>
      </c>
      <c r="AE12" t="s">
        <v>93</v>
      </c>
    </row>
    <row r="13" spans="1:60" outlineLevel="1" x14ac:dyDescent="0.2">
      <c r="A13" s="161">
        <v>4</v>
      </c>
      <c r="B13" s="166" t="s">
        <v>104</v>
      </c>
      <c r="C13" s="192" t="s">
        <v>105</v>
      </c>
      <c r="D13" s="168" t="s">
        <v>106</v>
      </c>
      <c r="E13" s="170">
        <v>2</v>
      </c>
      <c r="F13" s="173"/>
      <c r="G13" s="173">
        <f>F13*E13</f>
        <v>0</v>
      </c>
      <c r="H13" s="173">
        <v>2827.05</v>
      </c>
      <c r="I13" s="173">
        <f>ROUND(E13*H13,2)</f>
        <v>5654.1</v>
      </c>
      <c r="J13" s="173">
        <v>1627.9499999999998</v>
      </c>
      <c r="K13" s="173">
        <f>ROUND(E13*J13,2)</f>
        <v>3255.9</v>
      </c>
      <c r="L13" s="173">
        <v>0</v>
      </c>
      <c r="M13" s="173">
        <f>G13*(1+L13/100)</f>
        <v>0</v>
      </c>
      <c r="N13" s="173">
        <v>1.86253</v>
      </c>
      <c r="O13" s="173">
        <f>ROUND(E13*N13,2)</f>
        <v>3.73</v>
      </c>
      <c r="P13" s="173">
        <v>0</v>
      </c>
      <c r="Q13" s="173">
        <f>ROUND(E13*P13,2)</f>
        <v>0</v>
      </c>
      <c r="R13" s="173"/>
      <c r="S13" s="173"/>
      <c r="T13" s="174">
        <v>4.2618</v>
      </c>
      <c r="U13" s="173">
        <f>ROUND(E13*T13,2)</f>
        <v>8.52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107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x14ac:dyDescent="0.2">
      <c r="A14" s="162" t="s">
        <v>92</v>
      </c>
      <c r="B14" s="167" t="s">
        <v>57</v>
      </c>
      <c r="C14" s="193" t="s">
        <v>58</v>
      </c>
      <c r="D14" s="169"/>
      <c r="E14" s="171"/>
      <c r="F14" s="175"/>
      <c r="G14" s="175">
        <f>SUMIF(AE15:AE15,"&lt;&gt;NOR",G15:G15)</f>
        <v>0</v>
      </c>
      <c r="H14" s="175"/>
      <c r="I14" s="175">
        <f>SUM(I15:I15)</f>
        <v>3044.88</v>
      </c>
      <c r="J14" s="175"/>
      <c r="K14" s="175">
        <f>SUM(K15:K15)</f>
        <v>3683.12</v>
      </c>
      <c r="L14" s="175"/>
      <c r="M14" s="175">
        <f>SUM(M15:M15)</f>
        <v>0</v>
      </c>
      <c r="N14" s="175"/>
      <c r="O14" s="175">
        <f>SUM(O15:O15)</f>
        <v>0</v>
      </c>
      <c r="P14" s="175"/>
      <c r="Q14" s="175">
        <f>SUM(Q15:Q15)</f>
        <v>0.01</v>
      </c>
      <c r="R14" s="175"/>
      <c r="S14" s="175"/>
      <c r="T14" s="176"/>
      <c r="U14" s="175">
        <f>SUM(U15:U15)</f>
        <v>9.4</v>
      </c>
      <c r="AE14" t="s">
        <v>93</v>
      </c>
    </row>
    <row r="15" spans="1:60" outlineLevel="1" x14ac:dyDescent="0.2">
      <c r="A15" s="161">
        <v>5</v>
      </c>
      <c r="B15" s="166" t="s">
        <v>108</v>
      </c>
      <c r="C15" s="192" t="s">
        <v>109</v>
      </c>
      <c r="D15" s="168" t="s">
        <v>96</v>
      </c>
      <c r="E15" s="170">
        <v>4</v>
      </c>
      <c r="F15" s="173"/>
      <c r="G15" s="173">
        <f>F15*E15</f>
        <v>0</v>
      </c>
      <c r="H15" s="173">
        <v>761.22</v>
      </c>
      <c r="I15" s="173">
        <f>ROUND(E15*H15,2)</f>
        <v>3044.88</v>
      </c>
      <c r="J15" s="173">
        <v>920.78</v>
      </c>
      <c r="K15" s="173">
        <f>ROUND(E15*J15,2)</f>
        <v>3683.12</v>
      </c>
      <c r="L15" s="173">
        <v>0</v>
      </c>
      <c r="M15" s="173">
        <f>G15*(1+L15/100)</f>
        <v>0</v>
      </c>
      <c r="N15" s="173">
        <v>0</v>
      </c>
      <c r="O15" s="173">
        <f>ROUND(E15*N15,2)</f>
        <v>0</v>
      </c>
      <c r="P15" s="173">
        <v>2.14E-3</v>
      </c>
      <c r="Q15" s="173">
        <f>ROUND(E15*P15,2)</f>
        <v>0.01</v>
      </c>
      <c r="R15" s="173"/>
      <c r="S15" s="173"/>
      <c r="T15" s="174">
        <v>2.35</v>
      </c>
      <c r="U15" s="173">
        <f>ROUND(E15*T15,2)</f>
        <v>9.4</v>
      </c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97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x14ac:dyDescent="0.2">
      <c r="A16" s="162" t="s">
        <v>92</v>
      </c>
      <c r="B16" s="167" t="s">
        <v>59</v>
      </c>
      <c r="C16" s="193" t="s">
        <v>60</v>
      </c>
      <c r="D16" s="169"/>
      <c r="E16" s="171"/>
      <c r="F16" s="175"/>
      <c r="G16" s="175">
        <f>SUMIF(AE17:AE17,"&lt;&gt;NOR",G17:G17)</f>
        <v>0</v>
      </c>
      <c r="H16" s="175"/>
      <c r="I16" s="175">
        <f>SUM(I17:I17)</f>
        <v>0</v>
      </c>
      <c r="J16" s="175"/>
      <c r="K16" s="175">
        <f>SUM(K17:K17)</f>
        <v>2500</v>
      </c>
      <c r="L16" s="175"/>
      <c r="M16" s="175">
        <f>SUM(M17:M17)</f>
        <v>0</v>
      </c>
      <c r="N16" s="175"/>
      <c r="O16" s="175">
        <f>SUM(O17:O17)</f>
        <v>0</v>
      </c>
      <c r="P16" s="175"/>
      <c r="Q16" s="175">
        <f>SUM(Q17:Q17)</f>
        <v>0.03</v>
      </c>
      <c r="R16" s="175"/>
      <c r="S16" s="175"/>
      <c r="T16" s="176"/>
      <c r="U16" s="175">
        <f>SUM(U17:U17)</f>
        <v>0.34</v>
      </c>
      <c r="AE16" t="s">
        <v>93</v>
      </c>
    </row>
    <row r="17" spans="1:60" outlineLevel="1" x14ac:dyDescent="0.2">
      <c r="A17" s="161">
        <v>6</v>
      </c>
      <c r="B17" s="166" t="s">
        <v>110</v>
      </c>
      <c r="C17" s="192" t="s">
        <v>111</v>
      </c>
      <c r="D17" s="168" t="s">
        <v>112</v>
      </c>
      <c r="E17" s="170">
        <v>1</v>
      </c>
      <c r="F17" s="173"/>
      <c r="G17" s="173">
        <f>F17*E17</f>
        <v>0</v>
      </c>
      <c r="H17" s="173">
        <v>0</v>
      </c>
      <c r="I17" s="173">
        <f>ROUND(E17*H17,2)</f>
        <v>0</v>
      </c>
      <c r="J17" s="173">
        <v>2500</v>
      </c>
      <c r="K17" s="173">
        <f>ROUND(E17*J17,2)</f>
        <v>2500</v>
      </c>
      <c r="L17" s="173">
        <v>0</v>
      </c>
      <c r="M17" s="173">
        <f>G17*(1+L17/100)</f>
        <v>0</v>
      </c>
      <c r="N17" s="173">
        <v>0</v>
      </c>
      <c r="O17" s="173">
        <f>ROUND(E17*N17,2)</f>
        <v>0</v>
      </c>
      <c r="P17" s="173">
        <v>3.2320000000000002E-2</v>
      </c>
      <c r="Q17" s="173">
        <f>ROUND(E17*P17,2)</f>
        <v>0.03</v>
      </c>
      <c r="R17" s="173"/>
      <c r="S17" s="173"/>
      <c r="T17" s="174">
        <v>0.34100000000000003</v>
      </c>
      <c r="U17" s="173">
        <f>ROUND(E17*T17,2)</f>
        <v>0.34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97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x14ac:dyDescent="0.2">
      <c r="A18" s="162" t="s">
        <v>92</v>
      </c>
      <c r="B18" s="167" t="s">
        <v>61</v>
      </c>
      <c r="C18" s="193" t="s">
        <v>62</v>
      </c>
      <c r="D18" s="169"/>
      <c r="E18" s="171"/>
      <c r="F18" s="175"/>
      <c r="G18" s="175">
        <f>SUMIF(AE19:AE19,"&lt;&gt;NOR",G19:G19)</f>
        <v>0</v>
      </c>
      <c r="H18" s="175"/>
      <c r="I18" s="175">
        <f>SUM(I19:I19)</f>
        <v>4078.06</v>
      </c>
      <c r="J18" s="175"/>
      <c r="K18" s="175">
        <f>SUM(K19:K19)</f>
        <v>10291.94</v>
      </c>
      <c r="L18" s="175"/>
      <c r="M18" s="175">
        <f>SUM(M19:M19)</f>
        <v>0</v>
      </c>
      <c r="N18" s="175"/>
      <c r="O18" s="175">
        <f>SUM(O19:O19)</f>
        <v>0</v>
      </c>
      <c r="P18" s="175"/>
      <c r="Q18" s="175">
        <f>SUM(Q19:Q19)</f>
        <v>0</v>
      </c>
      <c r="R18" s="175"/>
      <c r="S18" s="175"/>
      <c r="T18" s="176"/>
      <c r="U18" s="175">
        <f>SUM(U19:U19)</f>
        <v>0.85</v>
      </c>
      <c r="AE18" t="s">
        <v>93</v>
      </c>
    </row>
    <row r="19" spans="1:60" outlineLevel="1" x14ac:dyDescent="0.2">
      <c r="A19" s="161">
        <v>7</v>
      </c>
      <c r="B19" s="166" t="s">
        <v>113</v>
      </c>
      <c r="C19" s="192" t="s">
        <v>114</v>
      </c>
      <c r="D19" s="168" t="s">
        <v>115</v>
      </c>
      <c r="E19" s="170">
        <v>1</v>
      </c>
      <c r="F19" s="173"/>
      <c r="G19" s="173">
        <f>F19*E19</f>
        <v>0</v>
      </c>
      <c r="H19" s="173">
        <v>4078.06</v>
      </c>
      <c r="I19" s="173">
        <f>ROUND(E19*H19,2)</f>
        <v>4078.06</v>
      </c>
      <c r="J19" s="173">
        <v>10291.94</v>
      </c>
      <c r="K19" s="173">
        <f>ROUND(E19*J19,2)</f>
        <v>10291.94</v>
      </c>
      <c r="L19" s="173">
        <v>0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/>
      <c r="S19" s="173"/>
      <c r="T19" s="174">
        <v>0.85</v>
      </c>
      <c r="U19" s="173">
        <f>ROUND(E19*T19,2)</f>
        <v>0.85</v>
      </c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97</v>
      </c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x14ac:dyDescent="0.2">
      <c r="A20" s="162" t="s">
        <v>92</v>
      </c>
      <c r="B20" s="167" t="s">
        <v>63</v>
      </c>
      <c r="C20" s="193" t="s">
        <v>64</v>
      </c>
      <c r="D20" s="169"/>
      <c r="E20" s="171"/>
      <c r="F20" s="175"/>
      <c r="G20" s="175">
        <f>SUMIF(AE21:AE21,"&lt;&gt;NOR",G21:G21)</f>
        <v>0</v>
      </c>
      <c r="H20" s="175"/>
      <c r="I20" s="175">
        <f>SUM(I21:I21)</f>
        <v>20.79</v>
      </c>
      <c r="J20" s="175"/>
      <c r="K20" s="175">
        <f>SUM(K21:K21)</f>
        <v>960.21</v>
      </c>
      <c r="L20" s="175"/>
      <c r="M20" s="175">
        <f>SUM(M21:M21)</f>
        <v>0</v>
      </c>
      <c r="N20" s="175"/>
      <c r="O20" s="175">
        <f>SUM(O21:O21)</f>
        <v>0</v>
      </c>
      <c r="P20" s="175"/>
      <c r="Q20" s="175">
        <f>SUM(Q21:Q21)</f>
        <v>0</v>
      </c>
      <c r="R20" s="175"/>
      <c r="S20" s="175"/>
      <c r="T20" s="176"/>
      <c r="U20" s="175">
        <f>SUM(U21:U21)</f>
        <v>0.96</v>
      </c>
      <c r="AE20" t="s">
        <v>93</v>
      </c>
    </row>
    <row r="21" spans="1:60" outlineLevel="1" x14ac:dyDescent="0.2">
      <c r="A21" s="161">
        <v>8</v>
      </c>
      <c r="B21" s="166" t="s">
        <v>116</v>
      </c>
      <c r="C21" s="192" t="s">
        <v>117</v>
      </c>
      <c r="D21" s="168" t="s">
        <v>96</v>
      </c>
      <c r="E21" s="170">
        <v>3</v>
      </c>
      <c r="F21" s="173"/>
      <c r="G21" s="173">
        <f>F21*E21</f>
        <v>0</v>
      </c>
      <c r="H21" s="173">
        <v>6.93</v>
      </c>
      <c r="I21" s="173">
        <f>ROUND(E21*H21,2)</f>
        <v>20.79</v>
      </c>
      <c r="J21" s="173">
        <v>320.07</v>
      </c>
      <c r="K21" s="173">
        <f>ROUND(E21*J21,2)</f>
        <v>960.21</v>
      </c>
      <c r="L21" s="173">
        <v>0</v>
      </c>
      <c r="M21" s="173">
        <f>G21*(1+L21/100)</f>
        <v>0</v>
      </c>
      <c r="N21" s="173">
        <v>3.0000000000000001E-5</v>
      </c>
      <c r="O21" s="173">
        <f>ROUND(E21*N21,2)</f>
        <v>0</v>
      </c>
      <c r="P21" s="173">
        <v>0</v>
      </c>
      <c r="Q21" s="173">
        <f>ROUND(E21*P21,2)</f>
        <v>0</v>
      </c>
      <c r="R21" s="173"/>
      <c r="S21" s="173"/>
      <c r="T21" s="174">
        <v>0.32074999999999998</v>
      </c>
      <c r="U21" s="173">
        <f>ROUND(E21*T21,2)</f>
        <v>0.96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97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x14ac:dyDescent="0.2">
      <c r="A22" s="162" t="s">
        <v>92</v>
      </c>
      <c r="B22" s="167" t="s">
        <v>65</v>
      </c>
      <c r="C22" s="193" t="s">
        <v>26</v>
      </c>
      <c r="D22" s="169"/>
      <c r="E22" s="171"/>
      <c r="F22" s="175"/>
      <c r="G22" s="175">
        <f>SUMIF(AE23:AE23,"&lt;&gt;NOR",G23:G23)</f>
        <v>0</v>
      </c>
      <c r="H22" s="175"/>
      <c r="I22" s="175">
        <f>SUM(I23:I23)</f>
        <v>0</v>
      </c>
      <c r="J22" s="175"/>
      <c r="K22" s="175">
        <f>SUM(K23:K23)</f>
        <v>6000</v>
      </c>
      <c r="L22" s="175"/>
      <c r="M22" s="175">
        <f>SUM(M23:M23)</f>
        <v>0</v>
      </c>
      <c r="N22" s="175"/>
      <c r="O22" s="175">
        <f>SUM(O23:O23)</f>
        <v>0</v>
      </c>
      <c r="P22" s="175"/>
      <c r="Q22" s="175">
        <f>SUM(Q23:Q23)</f>
        <v>0</v>
      </c>
      <c r="R22" s="175"/>
      <c r="S22" s="175"/>
      <c r="T22" s="176"/>
      <c r="U22" s="175">
        <f>SUM(U23:U23)</f>
        <v>0</v>
      </c>
      <c r="AE22" t="s">
        <v>93</v>
      </c>
    </row>
    <row r="23" spans="1:60" outlineLevel="1" x14ac:dyDescent="0.2">
      <c r="A23" s="186">
        <v>9</v>
      </c>
      <c r="B23" s="187" t="s">
        <v>118</v>
      </c>
      <c r="C23" s="194" t="s">
        <v>119</v>
      </c>
      <c r="D23" s="188" t="s">
        <v>120</v>
      </c>
      <c r="E23" s="189">
        <v>1</v>
      </c>
      <c r="F23" s="190"/>
      <c r="G23" s="173">
        <f>F23*E23</f>
        <v>0</v>
      </c>
      <c r="H23" s="190">
        <v>0</v>
      </c>
      <c r="I23" s="190">
        <f>ROUND(E23*H23,2)</f>
        <v>0</v>
      </c>
      <c r="J23" s="190">
        <v>6000</v>
      </c>
      <c r="K23" s="190">
        <f>ROUND(E23*J23,2)</f>
        <v>6000</v>
      </c>
      <c r="L23" s="190">
        <v>0</v>
      </c>
      <c r="M23" s="190">
        <f>G23*(1+L23/100)</f>
        <v>0</v>
      </c>
      <c r="N23" s="190">
        <v>0</v>
      </c>
      <c r="O23" s="190">
        <f>ROUND(E23*N23,2)</f>
        <v>0</v>
      </c>
      <c r="P23" s="190">
        <v>0</v>
      </c>
      <c r="Q23" s="190">
        <f>ROUND(E23*P23,2)</f>
        <v>0</v>
      </c>
      <c r="R23" s="190"/>
      <c r="S23" s="190"/>
      <c r="T23" s="191">
        <v>0</v>
      </c>
      <c r="U23" s="190">
        <f>ROUND(E23*T23,2)</f>
        <v>0</v>
      </c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97</v>
      </c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x14ac:dyDescent="0.2">
      <c r="A24" s="6"/>
      <c r="B24" s="7" t="s">
        <v>121</v>
      </c>
      <c r="C24" s="195" t="s">
        <v>121</v>
      </c>
      <c r="D24" s="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AC24">
        <v>0</v>
      </c>
      <c r="AD24">
        <v>0</v>
      </c>
    </row>
    <row r="25" spans="1:60" x14ac:dyDescent="0.2">
      <c r="C25" s="196"/>
      <c r="D25" s="148"/>
      <c r="AE25" t="s">
        <v>122</v>
      </c>
    </row>
    <row r="26" spans="1:60" x14ac:dyDescent="0.2">
      <c r="D26" s="148"/>
    </row>
    <row r="27" spans="1:60" x14ac:dyDescent="0.2">
      <c r="D27" s="148"/>
    </row>
    <row r="28" spans="1:60" x14ac:dyDescent="0.2">
      <c r="D28" s="148"/>
    </row>
    <row r="29" spans="1:60" x14ac:dyDescent="0.2">
      <c r="D29" s="148"/>
    </row>
    <row r="30" spans="1:60" x14ac:dyDescent="0.2">
      <c r="D30" s="148"/>
    </row>
    <row r="31" spans="1:60" x14ac:dyDescent="0.2">
      <c r="D31" s="148"/>
    </row>
    <row r="32" spans="1:60" x14ac:dyDescent="0.2">
      <c r="D32" s="148"/>
    </row>
    <row r="33" spans="4:4" x14ac:dyDescent="0.2">
      <c r="D33" s="148"/>
    </row>
    <row r="34" spans="4:4" x14ac:dyDescent="0.2">
      <c r="D34" s="148"/>
    </row>
    <row r="35" spans="4:4" x14ac:dyDescent="0.2">
      <c r="D35" s="148"/>
    </row>
    <row r="36" spans="4:4" x14ac:dyDescent="0.2">
      <c r="D36" s="148"/>
    </row>
    <row r="37" spans="4:4" x14ac:dyDescent="0.2">
      <c r="D37" s="148"/>
    </row>
    <row r="38" spans="4:4" x14ac:dyDescent="0.2">
      <c r="D38" s="148"/>
    </row>
    <row r="39" spans="4:4" x14ac:dyDescent="0.2">
      <c r="D39" s="148"/>
    </row>
    <row r="40" spans="4:4" x14ac:dyDescent="0.2">
      <c r="D40" s="148"/>
    </row>
    <row r="41" spans="4:4" x14ac:dyDescent="0.2">
      <c r="D41" s="148"/>
    </row>
    <row r="42" spans="4:4" x14ac:dyDescent="0.2">
      <c r="D42" s="148"/>
    </row>
    <row r="43" spans="4:4" x14ac:dyDescent="0.2">
      <c r="D43" s="148"/>
    </row>
    <row r="44" spans="4:4" x14ac:dyDescent="0.2">
      <c r="D44" s="148"/>
    </row>
    <row r="45" spans="4:4" x14ac:dyDescent="0.2">
      <c r="D45" s="148"/>
    </row>
    <row r="46" spans="4:4" x14ac:dyDescent="0.2">
      <c r="D46" s="148"/>
    </row>
    <row r="47" spans="4:4" x14ac:dyDescent="0.2">
      <c r="D47" s="148"/>
    </row>
    <row r="48" spans="4:4" x14ac:dyDescent="0.2">
      <c r="D48" s="148"/>
    </row>
    <row r="49" spans="4:4" x14ac:dyDescent="0.2">
      <c r="D49" s="148"/>
    </row>
    <row r="50" spans="4:4" x14ac:dyDescent="0.2">
      <c r="D50" s="148"/>
    </row>
    <row r="51" spans="4:4" x14ac:dyDescent="0.2">
      <c r="D51" s="148"/>
    </row>
    <row r="52" spans="4:4" x14ac:dyDescent="0.2">
      <c r="D52" s="148"/>
    </row>
    <row r="53" spans="4:4" x14ac:dyDescent="0.2">
      <c r="D53" s="148"/>
    </row>
    <row r="54" spans="4:4" x14ac:dyDescent="0.2">
      <c r="D54" s="148"/>
    </row>
    <row r="55" spans="4:4" x14ac:dyDescent="0.2">
      <c r="D55" s="148"/>
    </row>
    <row r="56" spans="4:4" x14ac:dyDescent="0.2">
      <c r="D56" s="148"/>
    </row>
    <row r="57" spans="4:4" x14ac:dyDescent="0.2">
      <c r="D57" s="148"/>
    </row>
    <row r="58" spans="4:4" x14ac:dyDescent="0.2">
      <c r="D58" s="148"/>
    </row>
    <row r="59" spans="4:4" x14ac:dyDescent="0.2">
      <c r="D59" s="148"/>
    </row>
    <row r="60" spans="4:4" x14ac:dyDescent="0.2">
      <c r="D60" s="148"/>
    </row>
    <row r="61" spans="4:4" x14ac:dyDescent="0.2">
      <c r="D61" s="148"/>
    </row>
    <row r="62" spans="4:4" x14ac:dyDescent="0.2">
      <c r="D62" s="148"/>
    </row>
    <row r="63" spans="4:4" x14ac:dyDescent="0.2">
      <c r="D63" s="148"/>
    </row>
    <row r="64" spans="4:4" x14ac:dyDescent="0.2">
      <c r="D64" s="148"/>
    </row>
    <row r="65" spans="4:4" x14ac:dyDescent="0.2">
      <c r="D65" s="148"/>
    </row>
    <row r="66" spans="4:4" x14ac:dyDescent="0.2">
      <c r="D66" s="148"/>
    </row>
    <row r="67" spans="4:4" x14ac:dyDescent="0.2">
      <c r="D67" s="148"/>
    </row>
    <row r="68" spans="4:4" x14ac:dyDescent="0.2">
      <c r="D68" s="148"/>
    </row>
    <row r="69" spans="4:4" x14ac:dyDescent="0.2">
      <c r="D69" s="148"/>
    </row>
    <row r="70" spans="4:4" x14ac:dyDescent="0.2">
      <c r="D70" s="148"/>
    </row>
    <row r="71" spans="4:4" x14ac:dyDescent="0.2">
      <c r="D71" s="148"/>
    </row>
    <row r="72" spans="4:4" x14ac:dyDescent="0.2">
      <c r="D72" s="148"/>
    </row>
    <row r="73" spans="4:4" x14ac:dyDescent="0.2">
      <c r="D73" s="148"/>
    </row>
    <row r="74" spans="4:4" x14ac:dyDescent="0.2">
      <c r="D74" s="148"/>
    </row>
    <row r="75" spans="4:4" x14ac:dyDescent="0.2">
      <c r="D75" s="148"/>
    </row>
    <row r="76" spans="4:4" x14ac:dyDescent="0.2">
      <c r="D76" s="148"/>
    </row>
    <row r="77" spans="4:4" x14ac:dyDescent="0.2">
      <c r="D77" s="148"/>
    </row>
    <row r="78" spans="4:4" x14ac:dyDescent="0.2">
      <c r="D78" s="148"/>
    </row>
    <row r="79" spans="4:4" x14ac:dyDescent="0.2">
      <c r="D79" s="148"/>
    </row>
    <row r="80" spans="4:4" x14ac:dyDescent="0.2">
      <c r="D80" s="148"/>
    </row>
    <row r="81" spans="4:4" x14ac:dyDescent="0.2">
      <c r="D81" s="148"/>
    </row>
    <row r="82" spans="4:4" x14ac:dyDescent="0.2">
      <c r="D82" s="148"/>
    </row>
    <row r="83" spans="4:4" x14ac:dyDescent="0.2">
      <c r="D83" s="148"/>
    </row>
    <row r="84" spans="4:4" x14ac:dyDescent="0.2">
      <c r="D84" s="148"/>
    </row>
    <row r="85" spans="4:4" x14ac:dyDescent="0.2">
      <c r="D85" s="148"/>
    </row>
    <row r="86" spans="4:4" x14ac:dyDescent="0.2">
      <c r="D86" s="148"/>
    </row>
    <row r="87" spans="4:4" x14ac:dyDescent="0.2">
      <c r="D87" s="148"/>
    </row>
    <row r="88" spans="4:4" x14ac:dyDescent="0.2">
      <c r="D88" s="148"/>
    </row>
    <row r="89" spans="4:4" x14ac:dyDescent="0.2">
      <c r="D89" s="148"/>
    </row>
    <row r="90" spans="4:4" x14ac:dyDescent="0.2">
      <c r="D90" s="148"/>
    </row>
    <row r="91" spans="4:4" x14ac:dyDescent="0.2">
      <c r="D91" s="148"/>
    </row>
    <row r="92" spans="4:4" x14ac:dyDescent="0.2">
      <c r="D92" s="148"/>
    </row>
    <row r="93" spans="4:4" x14ac:dyDescent="0.2">
      <c r="D93" s="148"/>
    </row>
    <row r="94" spans="4:4" x14ac:dyDescent="0.2">
      <c r="D94" s="148"/>
    </row>
    <row r="95" spans="4:4" x14ac:dyDescent="0.2">
      <c r="D95" s="148"/>
    </row>
    <row r="96" spans="4:4" x14ac:dyDescent="0.2">
      <c r="D96" s="148"/>
    </row>
    <row r="97" spans="4:4" x14ac:dyDescent="0.2">
      <c r="D97" s="148"/>
    </row>
    <row r="98" spans="4:4" x14ac:dyDescent="0.2">
      <c r="D98" s="148"/>
    </row>
    <row r="99" spans="4:4" x14ac:dyDescent="0.2">
      <c r="D99" s="148"/>
    </row>
    <row r="100" spans="4:4" x14ac:dyDescent="0.2">
      <c r="D100" s="148"/>
    </row>
    <row r="101" spans="4:4" x14ac:dyDescent="0.2">
      <c r="D101" s="148"/>
    </row>
    <row r="102" spans="4:4" x14ac:dyDescent="0.2">
      <c r="D102" s="148"/>
    </row>
    <row r="103" spans="4:4" x14ac:dyDescent="0.2">
      <c r="D103" s="148"/>
    </row>
    <row r="104" spans="4:4" x14ac:dyDescent="0.2">
      <c r="D104" s="148"/>
    </row>
    <row r="105" spans="4:4" x14ac:dyDescent="0.2">
      <c r="D105" s="148"/>
    </row>
    <row r="106" spans="4:4" x14ac:dyDescent="0.2">
      <c r="D106" s="148"/>
    </row>
    <row r="107" spans="4:4" x14ac:dyDescent="0.2">
      <c r="D107" s="148"/>
    </row>
    <row r="108" spans="4:4" x14ac:dyDescent="0.2">
      <c r="D108" s="148"/>
    </row>
    <row r="109" spans="4:4" x14ac:dyDescent="0.2">
      <c r="D109" s="148"/>
    </row>
    <row r="110" spans="4:4" x14ac:dyDescent="0.2">
      <c r="D110" s="148"/>
    </row>
    <row r="111" spans="4:4" x14ac:dyDescent="0.2">
      <c r="D111" s="148"/>
    </row>
    <row r="112" spans="4:4" x14ac:dyDescent="0.2">
      <c r="D112" s="148"/>
    </row>
    <row r="113" spans="4:4" x14ac:dyDescent="0.2">
      <c r="D113" s="148"/>
    </row>
    <row r="114" spans="4:4" x14ac:dyDescent="0.2">
      <c r="D114" s="148"/>
    </row>
    <row r="115" spans="4:4" x14ac:dyDescent="0.2">
      <c r="D115" s="148"/>
    </row>
    <row r="116" spans="4:4" x14ac:dyDescent="0.2">
      <c r="D116" s="148"/>
    </row>
    <row r="117" spans="4:4" x14ac:dyDescent="0.2">
      <c r="D117" s="148"/>
    </row>
    <row r="118" spans="4:4" x14ac:dyDescent="0.2">
      <c r="D118" s="148"/>
    </row>
    <row r="119" spans="4:4" x14ac:dyDescent="0.2">
      <c r="D119" s="148"/>
    </row>
    <row r="120" spans="4:4" x14ac:dyDescent="0.2">
      <c r="D120" s="148"/>
    </row>
    <row r="121" spans="4:4" x14ac:dyDescent="0.2">
      <c r="D121" s="148"/>
    </row>
    <row r="122" spans="4:4" x14ac:dyDescent="0.2">
      <c r="D122" s="148"/>
    </row>
    <row r="123" spans="4:4" x14ac:dyDescent="0.2">
      <c r="D123" s="148"/>
    </row>
    <row r="124" spans="4:4" x14ac:dyDescent="0.2">
      <c r="D124" s="148"/>
    </row>
    <row r="125" spans="4:4" x14ac:dyDescent="0.2">
      <c r="D125" s="148"/>
    </row>
    <row r="126" spans="4:4" x14ac:dyDescent="0.2">
      <c r="D126" s="148"/>
    </row>
    <row r="127" spans="4:4" x14ac:dyDescent="0.2">
      <c r="D127" s="148"/>
    </row>
    <row r="128" spans="4:4" x14ac:dyDescent="0.2">
      <c r="D128" s="148"/>
    </row>
    <row r="129" spans="4:4" x14ac:dyDescent="0.2">
      <c r="D129" s="148"/>
    </row>
    <row r="130" spans="4:4" x14ac:dyDescent="0.2">
      <c r="D130" s="148"/>
    </row>
    <row r="131" spans="4:4" x14ac:dyDescent="0.2">
      <c r="D131" s="148"/>
    </row>
    <row r="132" spans="4:4" x14ac:dyDescent="0.2">
      <c r="D132" s="148"/>
    </row>
    <row r="133" spans="4:4" x14ac:dyDescent="0.2">
      <c r="D133" s="148"/>
    </row>
    <row r="134" spans="4:4" x14ac:dyDescent="0.2">
      <c r="D134" s="148"/>
    </row>
    <row r="135" spans="4:4" x14ac:dyDescent="0.2">
      <c r="D135" s="148"/>
    </row>
    <row r="136" spans="4:4" x14ac:dyDescent="0.2">
      <c r="D136" s="148"/>
    </row>
    <row r="137" spans="4:4" x14ac:dyDescent="0.2">
      <c r="D137" s="148"/>
    </row>
    <row r="138" spans="4:4" x14ac:dyDescent="0.2">
      <c r="D138" s="148"/>
    </row>
    <row r="139" spans="4:4" x14ac:dyDescent="0.2">
      <c r="D139" s="148"/>
    </row>
    <row r="140" spans="4:4" x14ac:dyDescent="0.2">
      <c r="D140" s="148"/>
    </row>
    <row r="141" spans="4:4" x14ac:dyDescent="0.2">
      <c r="D141" s="148"/>
    </row>
    <row r="142" spans="4:4" x14ac:dyDescent="0.2">
      <c r="D142" s="148"/>
    </row>
    <row r="143" spans="4:4" x14ac:dyDescent="0.2">
      <c r="D143" s="148"/>
    </row>
    <row r="144" spans="4:4" x14ac:dyDescent="0.2">
      <c r="D144" s="148"/>
    </row>
    <row r="145" spans="4:4" x14ac:dyDescent="0.2">
      <c r="D145" s="148"/>
    </row>
    <row r="146" spans="4:4" x14ac:dyDescent="0.2">
      <c r="D146" s="148"/>
    </row>
    <row r="147" spans="4:4" x14ac:dyDescent="0.2">
      <c r="D147" s="148"/>
    </row>
    <row r="148" spans="4:4" x14ac:dyDescent="0.2">
      <c r="D148" s="148"/>
    </row>
    <row r="149" spans="4:4" x14ac:dyDescent="0.2">
      <c r="D149" s="148"/>
    </row>
    <row r="150" spans="4:4" x14ac:dyDescent="0.2">
      <c r="D150" s="148"/>
    </row>
    <row r="151" spans="4:4" x14ac:dyDescent="0.2">
      <c r="D151" s="148"/>
    </row>
    <row r="152" spans="4:4" x14ac:dyDescent="0.2">
      <c r="D152" s="148"/>
    </row>
    <row r="153" spans="4:4" x14ac:dyDescent="0.2">
      <c r="D153" s="148"/>
    </row>
    <row r="154" spans="4:4" x14ac:dyDescent="0.2">
      <c r="D154" s="148"/>
    </row>
    <row r="155" spans="4:4" x14ac:dyDescent="0.2">
      <c r="D155" s="148"/>
    </row>
    <row r="156" spans="4:4" x14ac:dyDescent="0.2">
      <c r="D156" s="148"/>
    </row>
    <row r="157" spans="4:4" x14ac:dyDescent="0.2">
      <c r="D157" s="148"/>
    </row>
    <row r="158" spans="4:4" x14ac:dyDescent="0.2">
      <c r="D158" s="148"/>
    </row>
    <row r="159" spans="4:4" x14ac:dyDescent="0.2">
      <c r="D159" s="148"/>
    </row>
    <row r="160" spans="4:4" x14ac:dyDescent="0.2">
      <c r="D160" s="148"/>
    </row>
    <row r="161" spans="4:4" x14ac:dyDescent="0.2">
      <c r="D161" s="148"/>
    </row>
    <row r="162" spans="4:4" x14ac:dyDescent="0.2">
      <c r="D162" s="148"/>
    </row>
    <row r="163" spans="4:4" x14ac:dyDescent="0.2">
      <c r="D163" s="148"/>
    </row>
    <row r="164" spans="4:4" x14ac:dyDescent="0.2">
      <c r="D164" s="148"/>
    </row>
    <row r="165" spans="4:4" x14ac:dyDescent="0.2">
      <c r="D165" s="148"/>
    </row>
    <row r="166" spans="4:4" x14ac:dyDescent="0.2">
      <c r="D166" s="148"/>
    </row>
    <row r="167" spans="4:4" x14ac:dyDescent="0.2">
      <c r="D167" s="148"/>
    </row>
    <row r="168" spans="4:4" x14ac:dyDescent="0.2">
      <c r="D168" s="148"/>
    </row>
    <row r="169" spans="4:4" x14ac:dyDescent="0.2">
      <c r="D169" s="148"/>
    </row>
    <row r="170" spans="4:4" x14ac:dyDescent="0.2">
      <c r="D170" s="148"/>
    </row>
    <row r="171" spans="4:4" x14ac:dyDescent="0.2">
      <c r="D171" s="148"/>
    </row>
    <row r="172" spans="4:4" x14ac:dyDescent="0.2">
      <c r="D172" s="148"/>
    </row>
    <row r="173" spans="4:4" x14ac:dyDescent="0.2">
      <c r="D173" s="148"/>
    </row>
    <row r="174" spans="4:4" x14ac:dyDescent="0.2">
      <c r="D174" s="148"/>
    </row>
    <row r="175" spans="4:4" x14ac:dyDescent="0.2">
      <c r="D175" s="148"/>
    </row>
    <row r="176" spans="4:4" x14ac:dyDescent="0.2">
      <c r="D176" s="148"/>
    </row>
    <row r="177" spans="4:4" x14ac:dyDescent="0.2">
      <c r="D177" s="148"/>
    </row>
    <row r="178" spans="4:4" x14ac:dyDescent="0.2">
      <c r="D178" s="148"/>
    </row>
    <row r="179" spans="4:4" x14ac:dyDescent="0.2">
      <c r="D179" s="148"/>
    </row>
    <row r="180" spans="4:4" x14ac:dyDescent="0.2">
      <c r="D180" s="148"/>
    </row>
    <row r="181" spans="4:4" x14ac:dyDescent="0.2">
      <c r="D181" s="148"/>
    </row>
    <row r="182" spans="4:4" x14ac:dyDescent="0.2">
      <c r="D182" s="148"/>
    </row>
    <row r="183" spans="4:4" x14ac:dyDescent="0.2">
      <c r="D183" s="148"/>
    </row>
    <row r="184" spans="4:4" x14ac:dyDescent="0.2">
      <c r="D184" s="148"/>
    </row>
    <row r="185" spans="4:4" x14ac:dyDescent="0.2">
      <c r="D185" s="148"/>
    </row>
    <row r="186" spans="4:4" x14ac:dyDescent="0.2">
      <c r="D186" s="148"/>
    </row>
    <row r="187" spans="4:4" x14ac:dyDescent="0.2">
      <c r="D187" s="148"/>
    </row>
    <row r="188" spans="4:4" x14ac:dyDescent="0.2">
      <c r="D188" s="148"/>
    </row>
    <row r="189" spans="4:4" x14ac:dyDescent="0.2">
      <c r="D189" s="148"/>
    </row>
    <row r="190" spans="4:4" x14ac:dyDescent="0.2">
      <c r="D190" s="148"/>
    </row>
    <row r="191" spans="4:4" x14ac:dyDescent="0.2">
      <c r="D191" s="148"/>
    </row>
    <row r="192" spans="4:4" x14ac:dyDescent="0.2">
      <c r="D192" s="148"/>
    </row>
    <row r="193" spans="4:4" x14ac:dyDescent="0.2">
      <c r="D193" s="148"/>
    </row>
    <row r="194" spans="4:4" x14ac:dyDescent="0.2">
      <c r="D194" s="148"/>
    </row>
    <row r="195" spans="4:4" x14ac:dyDescent="0.2">
      <c r="D195" s="148"/>
    </row>
    <row r="196" spans="4:4" x14ac:dyDescent="0.2">
      <c r="D196" s="148"/>
    </row>
    <row r="197" spans="4:4" x14ac:dyDescent="0.2">
      <c r="D197" s="148"/>
    </row>
    <row r="198" spans="4:4" x14ac:dyDescent="0.2">
      <c r="D198" s="148"/>
    </row>
    <row r="199" spans="4:4" x14ac:dyDescent="0.2">
      <c r="D199" s="148"/>
    </row>
    <row r="200" spans="4:4" x14ac:dyDescent="0.2">
      <c r="D200" s="148"/>
    </row>
    <row r="201" spans="4:4" x14ac:dyDescent="0.2">
      <c r="D201" s="148"/>
    </row>
    <row r="202" spans="4:4" x14ac:dyDescent="0.2">
      <c r="D202" s="148"/>
    </row>
    <row r="203" spans="4:4" x14ac:dyDescent="0.2">
      <c r="D203" s="148"/>
    </row>
    <row r="204" spans="4:4" x14ac:dyDescent="0.2">
      <c r="D204" s="148"/>
    </row>
    <row r="205" spans="4:4" x14ac:dyDescent="0.2">
      <c r="D205" s="148"/>
    </row>
    <row r="206" spans="4:4" x14ac:dyDescent="0.2">
      <c r="D206" s="148"/>
    </row>
    <row r="207" spans="4:4" x14ac:dyDescent="0.2">
      <c r="D207" s="148"/>
    </row>
    <row r="208" spans="4:4" x14ac:dyDescent="0.2">
      <c r="D208" s="148"/>
    </row>
    <row r="209" spans="4:4" x14ac:dyDescent="0.2">
      <c r="D209" s="148"/>
    </row>
    <row r="210" spans="4:4" x14ac:dyDescent="0.2">
      <c r="D210" s="148"/>
    </row>
    <row r="211" spans="4:4" x14ac:dyDescent="0.2">
      <c r="D211" s="148"/>
    </row>
    <row r="212" spans="4:4" x14ac:dyDescent="0.2">
      <c r="D212" s="148"/>
    </row>
    <row r="213" spans="4:4" x14ac:dyDescent="0.2">
      <c r="D213" s="148"/>
    </row>
    <row r="214" spans="4:4" x14ac:dyDescent="0.2">
      <c r="D214" s="148"/>
    </row>
    <row r="215" spans="4:4" x14ac:dyDescent="0.2">
      <c r="D215" s="148"/>
    </row>
    <row r="216" spans="4:4" x14ac:dyDescent="0.2">
      <c r="D216" s="148"/>
    </row>
    <row r="217" spans="4:4" x14ac:dyDescent="0.2">
      <c r="D217" s="148"/>
    </row>
    <row r="218" spans="4:4" x14ac:dyDescent="0.2">
      <c r="D218" s="148"/>
    </row>
    <row r="219" spans="4:4" x14ac:dyDescent="0.2">
      <c r="D219" s="148"/>
    </row>
    <row r="220" spans="4:4" x14ac:dyDescent="0.2">
      <c r="D220" s="148"/>
    </row>
    <row r="221" spans="4:4" x14ac:dyDescent="0.2">
      <c r="D221" s="148"/>
    </row>
    <row r="222" spans="4:4" x14ac:dyDescent="0.2">
      <c r="D222" s="148"/>
    </row>
    <row r="223" spans="4:4" x14ac:dyDescent="0.2">
      <c r="D223" s="148"/>
    </row>
    <row r="224" spans="4:4" x14ac:dyDescent="0.2">
      <c r="D224" s="148"/>
    </row>
    <row r="225" spans="4:4" x14ac:dyDescent="0.2">
      <c r="D225" s="148"/>
    </row>
    <row r="226" spans="4:4" x14ac:dyDescent="0.2">
      <c r="D226" s="148"/>
    </row>
    <row r="227" spans="4:4" x14ac:dyDescent="0.2">
      <c r="D227" s="148"/>
    </row>
    <row r="228" spans="4:4" x14ac:dyDescent="0.2">
      <c r="D228" s="148"/>
    </row>
    <row r="229" spans="4:4" x14ac:dyDescent="0.2">
      <c r="D229" s="148"/>
    </row>
    <row r="230" spans="4:4" x14ac:dyDescent="0.2">
      <c r="D230" s="148"/>
    </row>
    <row r="231" spans="4:4" x14ac:dyDescent="0.2">
      <c r="D231" s="148"/>
    </row>
    <row r="232" spans="4:4" x14ac:dyDescent="0.2">
      <c r="D232" s="148"/>
    </row>
    <row r="233" spans="4:4" x14ac:dyDescent="0.2">
      <c r="D233" s="148"/>
    </row>
    <row r="234" spans="4:4" x14ac:dyDescent="0.2">
      <c r="D234" s="148"/>
    </row>
    <row r="235" spans="4:4" x14ac:dyDescent="0.2">
      <c r="D235" s="148"/>
    </row>
    <row r="236" spans="4:4" x14ac:dyDescent="0.2">
      <c r="D236" s="148"/>
    </row>
    <row r="237" spans="4:4" x14ac:dyDescent="0.2">
      <c r="D237" s="148"/>
    </row>
    <row r="238" spans="4:4" x14ac:dyDescent="0.2">
      <c r="D238" s="148"/>
    </row>
    <row r="239" spans="4:4" x14ac:dyDescent="0.2">
      <c r="D239" s="148"/>
    </row>
    <row r="240" spans="4:4" x14ac:dyDescent="0.2">
      <c r="D240" s="148"/>
    </row>
    <row r="241" spans="4:4" x14ac:dyDescent="0.2">
      <c r="D241" s="148"/>
    </row>
    <row r="242" spans="4:4" x14ac:dyDescent="0.2">
      <c r="D242" s="148"/>
    </row>
    <row r="243" spans="4:4" x14ac:dyDescent="0.2">
      <c r="D243" s="148"/>
    </row>
    <row r="244" spans="4:4" x14ac:dyDescent="0.2">
      <c r="D244" s="148"/>
    </row>
    <row r="245" spans="4:4" x14ac:dyDescent="0.2">
      <c r="D245" s="148"/>
    </row>
    <row r="246" spans="4:4" x14ac:dyDescent="0.2">
      <c r="D246" s="148"/>
    </row>
    <row r="247" spans="4:4" x14ac:dyDescent="0.2">
      <c r="D247" s="148"/>
    </row>
    <row r="248" spans="4:4" x14ac:dyDescent="0.2">
      <c r="D248" s="148"/>
    </row>
    <row r="249" spans="4:4" x14ac:dyDescent="0.2">
      <c r="D249" s="148"/>
    </row>
    <row r="250" spans="4:4" x14ac:dyDescent="0.2">
      <c r="D250" s="148"/>
    </row>
    <row r="251" spans="4:4" x14ac:dyDescent="0.2">
      <c r="D251" s="148"/>
    </row>
    <row r="252" spans="4:4" x14ac:dyDescent="0.2">
      <c r="D252" s="148"/>
    </row>
    <row r="253" spans="4:4" x14ac:dyDescent="0.2">
      <c r="D253" s="148"/>
    </row>
    <row r="254" spans="4:4" x14ac:dyDescent="0.2">
      <c r="D254" s="148"/>
    </row>
    <row r="255" spans="4:4" x14ac:dyDescent="0.2">
      <c r="D255" s="148"/>
    </row>
    <row r="256" spans="4:4" x14ac:dyDescent="0.2">
      <c r="D256" s="148"/>
    </row>
    <row r="257" spans="4:4" x14ac:dyDescent="0.2">
      <c r="D257" s="148"/>
    </row>
    <row r="258" spans="4:4" x14ac:dyDescent="0.2">
      <c r="D258" s="148"/>
    </row>
    <row r="259" spans="4:4" x14ac:dyDescent="0.2">
      <c r="D259" s="148"/>
    </row>
    <row r="260" spans="4:4" x14ac:dyDescent="0.2">
      <c r="D260" s="148"/>
    </row>
    <row r="261" spans="4:4" x14ac:dyDescent="0.2">
      <c r="D261" s="148"/>
    </row>
    <row r="262" spans="4:4" x14ac:dyDescent="0.2">
      <c r="D262" s="148"/>
    </row>
    <row r="263" spans="4:4" x14ac:dyDescent="0.2">
      <c r="D263" s="148"/>
    </row>
    <row r="264" spans="4:4" x14ac:dyDescent="0.2">
      <c r="D264" s="148"/>
    </row>
    <row r="265" spans="4:4" x14ac:dyDescent="0.2">
      <c r="D265" s="148"/>
    </row>
    <row r="266" spans="4:4" x14ac:dyDescent="0.2">
      <c r="D266" s="148"/>
    </row>
    <row r="267" spans="4:4" x14ac:dyDescent="0.2">
      <c r="D267" s="148"/>
    </row>
    <row r="268" spans="4:4" x14ac:dyDescent="0.2">
      <c r="D268" s="148"/>
    </row>
    <row r="269" spans="4:4" x14ac:dyDescent="0.2">
      <c r="D269" s="148"/>
    </row>
    <row r="270" spans="4:4" x14ac:dyDescent="0.2">
      <c r="D270" s="148"/>
    </row>
    <row r="271" spans="4:4" x14ac:dyDescent="0.2">
      <c r="D271" s="148"/>
    </row>
    <row r="272" spans="4:4" x14ac:dyDescent="0.2">
      <c r="D272" s="148"/>
    </row>
    <row r="273" spans="4:4" x14ac:dyDescent="0.2">
      <c r="D273" s="148"/>
    </row>
    <row r="274" spans="4:4" x14ac:dyDescent="0.2">
      <c r="D274" s="148"/>
    </row>
    <row r="275" spans="4:4" x14ac:dyDescent="0.2">
      <c r="D275" s="148"/>
    </row>
    <row r="276" spans="4:4" x14ac:dyDescent="0.2">
      <c r="D276" s="148"/>
    </row>
    <row r="277" spans="4:4" x14ac:dyDescent="0.2">
      <c r="D277" s="148"/>
    </row>
    <row r="278" spans="4:4" x14ac:dyDescent="0.2">
      <c r="D278" s="148"/>
    </row>
    <row r="279" spans="4:4" x14ac:dyDescent="0.2">
      <c r="D279" s="148"/>
    </row>
    <row r="280" spans="4:4" x14ac:dyDescent="0.2">
      <c r="D280" s="148"/>
    </row>
    <row r="281" spans="4:4" x14ac:dyDescent="0.2">
      <c r="D281" s="148"/>
    </row>
    <row r="282" spans="4:4" x14ac:dyDescent="0.2">
      <c r="D282" s="148"/>
    </row>
    <row r="283" spans="4:4" x14ac:dyDescent="0.2">
      <c r="D283" s="148"/>
    </row>
    <row r="284" spans="4:4" x14ac:dyDescent="0.2">
      <c r="D284" s="148"/>
    </row>
    <row r="285" spans="4:4" x14ac:dyDescent="0.2">
      <c r="D285" s="148"/>
    </row>
    <row r="286" spans="4:4" x14ac:dyDescent="0.2">
      <c r="D286" s="148"/>
    </row>
    <row r="287" spans="4:4" x14ac:dyDescent="0.2">
      <c r="D287" s="148"/>
    </row>
    <row r="288" spans="4:4" x14ac:dyDescent="0.2">
      <c r="D288" s="148"/>
    </row>
    <row r="289" spans="4:4" x14ac:dyDescent="0.2">
      <c r="D289" s="148"/>
    </row>
    <row r="290" spans="4:4" x14ac:dyDescent="0.2">
      <c r="D290" s="148"/>
    </row>
    <row r="291" spans="4:4" x14ac:dyDescent="0.2">
      <c r="D291" s="148"/>
    </row>
    <row r="292" spans="4:4" x14ac:dyDescent="0.2">
      <c r="D292" s="148"/>
    </row>
    <row r="293" spans="4:4" x14ac:dyDescent="0.2">
      <c r="D293" s="148"/>
    </row>
    <row r="294" spans="4:4" x14ac:dyDescent="0.2">
      <c r="D294" s="148"/>
    </row>
    <row r="295" spans="4:4" x14ac:dyDescent="0.2">
      <c r="D295" s="148"/>
    </row>
    <row r="296" spans="4:4" x14ac:dyDescent="0.2">
      <c r="D296" s="148"/>
    </row>
    <row r="297" spans="4:4" x14ac:dyDescent="0.2">
      <c r="D297" s="148"/>
    </row>
    <row r="298" spans="4:4" x14ac:dyDescent="0.2">
      <c r="D298" s="148"/>
    </row>
    <row r="299" spans="4:4" x14ac:dyDescent="0.2">
      <c r="D299" s="148"/>
    </row>
    <row r="300" spans="4:4" x14ac:dyDescent="0.2">
      <c r="D300" s="148"/>
    </row>
    <row r="301" spans="4:4" x14ac:dyDescent="0.2">
      <c r="D301" s="148"/>
    </row>
    <row r="302" spans="4:4" x14ac:dyDescent="0.2">
      <c r="D302" s="148"/>
    </row>
    <row r="303" spans="4:4" x14ac:dyDescent="0.2">
      <c r="D303" s="148"/>
    </row>
    <row r="304" spans="4:4" x14ac:dyDescent="0.2">
      <c r="D304" s="148"/>
    </row>
    <row r="305" spans="4:4" x14ac:dyDescent="0.2">
      <c r="D305" s="148"/>
    </row>
    <row r="306" spans="4:4" x14ac:dyDescent="0.2">
      <c r="D306" s="148"/>
    </row>
    <row r="307" spans="4:4" x14ac:dyDescent="0.2">
      <c r="D307" s="148"/>
    </row>
    <row r="308" spans="4:4" x14ac:dyDescent="0.2">
      <c r="D308" s="148"/>
    </row>
    <row r="309" spans="4:4" x14ac:dyDescent="0.2">
      <c r="D309" s="148"/>
    </row>
    <row r="310" spans="4:4" x14ac:dyDescent="0.2">
      <c r="D310" s="148"/>
    </row>
    <row r="311" spans="4:4" x14ac:dyDescent="0.2">
      <c r="D311" s="148"/>
    </row>
    <row r="312" spans="4:4" x14ac:dyDescent="0.2">
      <c r="D312" s="148"/>
    </row>
    <row r="313" spans="4:4" x14ac:dyDescent="0.2">
      <c r="D313" s="148"/>
    </row>
    <row r="314" spans="4:4" x14ac:dyDescent="0.2">
      <c r="D314" s="148"/>
    </row>
    <row r="315" spans="4:4" x14ac:dyDescent="0.2">
      <c r="D315" s="148"/>
    </row>
    <row r="316" spans="4:4" x14ac:dyDescent="0.2">
      <c r="D316" s="148"/>
    </row>
    <row r="317" spans="4:4" x14ac:dyDescent="0.2">
      <c r="D317" s="148"/>
    </row>
    <row r="318" spans="4:4" x14ac:dyDescent="0.2">
      <c r="D318" s="148"/>
    </row>
    <row r="319" spans="4:4" x14ac:dyDescent="0.2">
      <c r="D319" s="148"/>
    </row>
    <row r="320" spans="4:4" x14ac:dyDescent="0.2">
      <c r="D320" s="148"/>
    </row>
    <row r="321" spans="4:4" x14ac:dyDescent="0.2">
      <c r="D321" s="148"/>
    </row>
    <row r="322" spans="4:4" x14ac:dyDescent="0.2">
      <c r="D322" s="148"/>
    </row>
    <row r="323" spans="4:4" x14ac:dyDescent="0.2">
      <c r="D323" s="148"/>
    </row>
    <row r="324" spans="4:4" x14ac:dyDescent="0.2">
      <c r="D324" s="148"/>
    </row>
    <row r="325" spans="4:4" x14ac:dyDescent="0.2">
      <c r="D325" s="148"/>
    </row>
    <row r="326" spans="4:4" x14ac:dyDescent="0.2">
      <c r="D326" s="148"/>
    </row>
    <row r="327" spans="4:4" x14ac:dyDescent="0.2">
      <c r="D327" s="148"/>
    </row>
    <row r="328" spans="4:4" x14ac:dyDescent="0.2">
      <c r="D328" s="148"/>
    </row>
    <row r="329" spans="4:4" x14ac:dyDescent="0.2">
      <c r="D329" s="148"/>
    </row>
    <row r="330" spans="4:4" x14ac:dyDescent="0.2">
      <c r="D330" s="148"/>
    </row>
    <row r="331" spans="4:4" x14ac:dyDescent="0.2">
      <c r="D331" s="148"/>
    </row>
    <row r="332" spans="4:4" x14ac:dyDescent="0.2">
      <c r="D332" s="148"/>
    </row>
    <row r="333" spans="4:4" x14ac:dyDescent="0.2">
      <c r="D333" s="148"/>
    </row>
    <row r="334" spans="4:4" x14ac:dyDescent="0.2">
      <c r="D334" s="148"/>
    </row>
    <row r="335" spans="4:4" x14ac:dyDescent="0.2">
      <c r="D335" s="148"/>
    </row>
    <row r="336" spans="4:4" x14ac:dyDescent="0.2">
      <c r="D336" s="148"/>
    </row>
    <row r="337" spans="4:4" x14ac:dyDescent="0.2">
      <c r="D337" s="148"/>
    </row>
    <row r="338" spans="4:4" x14ac:dyDescent="0.2">
      <c r="D338" s="148"/>
    </row>
    <row r="339" spans="4:4" x14ac:dyDescent="0.2">
      <c r="D339" s="148"/>
    </row>
    <row r="340" spans="4:4" x14ac:dyDescent="0.2">
      <c r="D340" s="148"/>
    </row>
    <row r="341" spans="4:4" x14ac:dyDescent="0.2">
      <c r="D341" s="148"/>
    </row>
    <row r="342" spans="4:4" x14ac:dyDescent="0.2">
      <c r="D342" s="148"/>
    </row>
    <row r="343" spans="4:4" x14ac:dyDescent="0.2">
      <c r="D343" s="148"/>
    </row>
    <row r="344" spans="4:4" x14ac:dyDescent="0.2">
      <c r="D344" s="148"/>
    </row>
    <row r="345" spans="4:4" x14ac:dyDescent="0.2">
      <c r="D345" s="148"/>
    </row>
    <row r="346" spans="4:4" x14ac:dyDescent="0.2">
      <c r="D346" s="148"/>
    </row>
    <row r="347" spans="4:4" x14ac:dyDescent="0.2">
      <c r="D347" s="148"/>
    </row>
    <row r="348" spans="4:4" x14ac:dyDescent="0.2">
      <c r="D348" s="148"/>
    </row>
    <row r="349" spans="4:4" x14ac:dyDescent="0.2">
      <c r="D349" s="148"/>
    </row>
    <row r="350" spans="4:4" x14ac:dyDescent="0.2">
      <c r="D350" s="148"/>
    </row>
    <row r="351" spans="4:4" x14ac:dyDescent="0.2">
      <c r="D351" s="148"/>
    </row>
    <row r="352" spans="4:4" x14ac:dyDescent="0.2">
      <c r="D352" s="148"/>
    </row>
    <row r="353" spans="4:4" x14ac:dyDescent="0.2">
      <c r="D353" s="148"/>
    </row>
    <row r="354" spans="4:4" x14ac:dyDescent="0.2">
      <c r="D354" s="148"/>
    </row>
    <row r="355" spans="4:4" x14ac:dyDescent="0.2">
      <c r="D355" s="148"/>
    </row>
    <row r="356" spans="4:4" x14ac:dyDescent="0.2">
      <c r="D356" s="148"/>
    </row>
    <row r="357" spans="4:4" x14ac:dyDescent="0.2">
      <c r="D357" s="148"/>
    </row>
    <row r="358" spans="4:4" x14ac:dyDescent="0.2">
      <c r="D358" s="148"/>
    </row>
    <row r="359" spans="4:4" x14ac:dyDescent="0.2">
      <c r="D359" s="148"/>
    </row>
    <row r="360" spans="4:4" x14ac:dyDescent="0.2">
      <c r="D360" s="148"/>
    </row>
    <row r="361" spans="4:4" x14ac:dyDescent="0.2">
      <c r="D361" s="148"/>
    </row>
    <row r="362" spans="4:4" x14ac:dyDescent="0.2">
      <c r="D362" s="148"/>
    </row>
    <row r="363" spans="4:4" x14ac:dyDescent="0.2">
      <c r="D363" s="148"/>
    </row>
    <row r="364" spans="4:4" x14ac:dyDescent="0.2">
      <c r="D364" s="148"/>
    </row>
    <row r="365" spans="4:4" x14ac:dyDescent="0.2">
      <c r="D365" s="148"/>
    </row>
    <row r="366" spans="4:4" x14ac:dyDescent="0.2">
      <c r="D366" s="148"/>
    </row>
    <row r="367" spans="4:4" x14ac:dyDescent="0.2">
      <c r="D367" s="148"/>
    </row>
    <row r="368" spans="4:4" x14ac:dyDescent="0.2">
      <c r="D368" s="148"/>
    </row>
    <row r="369" spans="4:4" x14ac:dyDescent="0.2">
      <c r="D369" s="148"/>
    </row>
    <row r="370" spans="4:4" x14ac:dyDescent="0.2">
      <c r="D370" s="148"/>
    </row>
    <row r="371" spans="4:4" x14ac:dyDescent="0.2">
      <c r="D371" s="148"/>
    </row>
    <row r="372" spans="4:4" x14ac:dyDescent="0.2">
      <c r="D372" s="148"/>
    </row>
    <row r="373" spans="4:4" x14ac:dyDescent="0.2">
      <c r="D373" s="148"/>
    </row>
    <row r="374" spans="4:4" x14ac:dyDescent="0.2">
      <c r="D374" s="148"/>
    </row>
    <row r="375" spans="4:4" x14ac:dyDescent="0.2">
      <c r="D375" s="148"/>
    </row>
    <row r="376" spans="4:4" x14ac:dyDescent="0.2">
      <c r="D376" s="148"/>
    </row>
    <row r="377" spans="4:4" x14ac:dyDescent="0.2">
      <c r="D377" s="148"/>
    </row>
    <row r="378" spans="4:4" x14ac:dyDescent="0.2">
      <c r="D378" s="148"/>
    </row>
    <row r="379" spans="4:4" x14ac:dyDescent="0.2">
      <c r="D379" s="148"/>
    </row>
    <row r="380" spans="4:4" x14ac:dyDescent="0.2">
      <c r="D380" s="148"/>
    </row>
    <row r="381" spans="4:4" x14ac:dyDescent="0.2">
      <c r="D381" s="148"/>
    </row>
    <row r="382" spans="4:4" x14ac:dyDescent="0.2">
      <c r="D382" s="148"/>
    </row>
    <row r="383" spans="4:4" x14ac:dyDescent="0.2">
      <c r="D383" s="148"/>
    </row>
    <row r="384" spans="4:4" x14ac:dyDescent="0.2">
      <c r="D384" s="148"/>
    </row>
    <row r="385" spans="4:4" x14ac:dyDescent="0.2">
      <c r="D385" s="148"/>
    </row>
    <row r="386" spans="4:4" x14ac:dyDescent="0.2">
      <c r="D386" s="148"/>
    </row>
    <row r="387" spans="4:4" x14ac:dyDescent="0.2">
      <c r="D387" s="148"/>
    </row>
    <row r="388" spans="4:4" x14ac:dyDescent="0.2">
      <c r="D388" s="148"/>
    </row>
    <row r="389" spans="4:4" x14ac:dyDescent="0.2">
      <c r="D389" s="148"/>
    </row>
    <row r="390" spans="4:4" x14ac:dyDescent="0.2">
      <c r="D390" s="148"/>
    </row>
    <row r="391" spans="4:4" x14ac:dyDescent="0.2">
      <c r="D391" s="148"/>
    </row>
    <row r="392" spans="4:4" x14ac:dyDescent="0.2">
      <c r="D392" s="148"/>
    </row>
    <row r="393" spans="4:4" x14ac:dyDescent="0.2">
      <c r="D393" s="148"/>
    </row>
    <row r="394" spans="4:4" x14ac:dyDescent="0.2">
      <c r="D394" s="148"/>
    </row>
    <row r="395" spans="4:4" x14ac:dyDescent="0.2">
      <c r="D395" s="148"/>
    </row>
    <row r="396" spans="4:4" x14ac:dyDescent="0.2">
      <c r="D396" s="148"/>
    </row>
    <row r="397" spans="4:4" x14ac:dyDescent="0.2">
      <c r="D397" s="148"/>
    </row>
    <row r="398" spans="4:4" x14ac:dyDescent="0.2">
      <c r="D398" s="148"/>
    </row>
    <row r="399" spans="4:4" x14ac:dyDescent="0.2">
      <c r="D399" s="148"/>
    </row>
    <row r="400" spans="4:4" x14ac:dyDescent="0.2">
      <c r="D400" s="148"/>
    </row>
    <row r="401" spans="4:4" x14ac:dyDescent="0.2">
      <c r="D401" s="148"/>
    </row>
    <row r="402" spans="4:4" x14ac:dyDescent="0.2">
      <c r="D402" s="148"/>
    </row>
    <row r="403" spans="4:4" x14ac:dyDescent="0.2">
      <c r="D403" s="148"/>
    </row>
    <row r="404" spans="4:4" x14ac:dyDescent="0.2">
      <c r="D404" s="148"/>
    </row>
    <row r="405" spans="4:4" x14ac:dyDescent="0.2">
      <c r="D405" s="148"/>
    </row>
    <row r="406" spans="4:4" x14ac:dyDescent="0.2">
      <c r="D406" s="148"/>
    </row>
    <row r="407" spans="4:4" x14ac:dyDescent="0.2">
      <c r="D407" s="148"/>
    </row>
    <row r="408" spans="4:4" x14ac:dyDescent="0.2">
      <c r="D408" s="148"/>
    </row>
    <row r="409" spans="4:4" x14ac:dyDescent="0.2">
      <c r="D409" s="148"/>
    </row>
    <row r="410" spans="4:4" x14ac:dyDescent="0.2">
      <c r="D410" s="148"/>
    </row>
    <row r="411" spans="4:4" x14ac:dyDescent="0.2">
      <c r="D411" s="148"/>
    </row>
    <row r="412" spans="4:4" x14ac:dyDescent="0.2">
      <c r="D412" s="148"/>
    </row>
    <row r="413" spans="4:4" x14ac:dyDescent="0.2">
      <c r="D413" s="148"/>
    </row>
    <row r="414" spans="4:4" x14ac:dyDescent="0.2">
      <c r="D414" s="148"/>
    </row>
    <row r="415" spans="4:4" x14ac:dyDescent="0.2">
      <c r="D415" s="148"/>
    </row>
    <row r="416" spans="4:4" x14ac:dyDescent="0.2">
      <c r="D416" s="148"/>
    </row>
    <row r="417" spans="4:4" x14ac:dyDescent="0.2">
      <c r="D417" s="148"/>
    </row>
    <row r="418" spans="4:4" x14ac:dyDescent="0.2">
      <c r="D418" s="148"/>
    </row>
    <row r="419" spans="4:4" x14ac:dyDescent="0.2">
      <c r="D419" s="148"/>
    </row>
    <row r="420" spans="4:4" x14ac:dyDescent="0.2">
      <c r="D420" s="148"/>
    </row>
    <row r="421" spans="4:4" x14ac:dyDescent="0.2">
      <c r="D421" s="148"/>
    </row>
    <row r="422" spans="4:4" x14ac:dyDescent="0.2">
      <c r="D422" s="148"/>
    </row>
    <row r="423" spans="4:4" x14ac:dyDescent="0.2">
      <c r="D423" s="148"/>
    </row>
    <row r="424" spans="4:4" x14ac:dyDescent="0.2">
      <c r="D424" s="148"/>
    </row>
    <row r="425" spans="4:4" x14ac:dyDescent="0.2">
      <c r="D425" s="148"/>
    </row>
    <row r="426" spans="4:4" x14ac:dyDescent="0.2">
      <c r="D426" s="148"/>
    </row>
    <row r="427" spans="4:4" x14ac:dyDescent="0.2">
      <c r="D427" s="148"/>
    </row>
    <row r="428" spans="4:4" x14ac:dyDescent="0.2">
      <c r="D428" s="148"/>
    </row>
    <row r="429" spans="4:4" x14ac:dyDescent="0.2">
      <c r="D429" s="148"/>
    </row>
    <row r="430" spans="4:4" x14ac:dyDescent="0.2">
      <c r="D430" s="148"/>
    </row>
    <row r="431" spans="4:4" x14ac:dyDescent="0.2">
      <c r="D431" s="148"/>
    </row>
    <row r="432" spans="4:4" x14ac:dyDescent="0.2">
      <c r="D432" s="148"/>
    </row>
    <row r="433" spans="4:4" x14ac:dyDescent="0.2">
      <c r="D433" s="148"/>
    </row>
    <row r="434" spans="4:4" x14ac:dyDescent="0.2">
      <c r="D434" s="148"/>
    </row>
    <row r="435" spans="4:4" x14ac:dyDescent="0.2">
      <c r="D435" s="148"/>
    </row>
    <row r="436" spans="4:4" x14ac:dyDescent="0.2">
      <c r="D436" s="148"/>
    </row>
    <row r="437" spans="4:4" x14ac:dyDescent="0.2">
      <c r="D437" s="148"/>
    </row>
    <row r="438" spans="4:4" x14ac:dyDescent="0.2">
      <c r="D438" s="148"/>
    </row>
    <row r="439" spans="4:4" x14ac:dyDescent="0.2">
      <c r="D439" s="148"/>
    </row>
    <row r="440" spans="4:4" x14ac:dyDescent="0.2">
      <c r="D440" s="148"/>
    </row>
    <row r="441" spans="4:4" x14ac:dyDescent="0.2">
      <c r="D441" s="148"/>
    </row>
    <row r="442" spans="4:4" x14ac:dyDescent="0.2">
      <c r="D442" s="148"/>
    </row>
    <row r="443" spans="4:4" x14ac:dyDescent="0.2">
      <c r="D443" s="148"/>
    </row>
    <row r="444" spans="4:4" x14ac:dyDescent="0.2">
      <c r="D444" s="148"/>
    </row>
    <row r="445" spans="4:4" x14ac:dyDescent="0.2">
      <c r="D445" s="148"/>
    </row>
    <row r="446" spans="4:4" x14ac:dyDescent="0.2">
      <c r="D446" s="148"/>
    </row>
    <row r="447" spans="4:4" x14ac:dyDescent="0.2">
      <c r="D447" s="148"/>
    </row>
    <row r="448" spans="4:4" x14ac:dyDescent="0.2">
      <c r="D448" s="148"/>
    </row>
    <row r="449" spans="4:4" x14ac:dyDescent="0.2">
      <c r="D449" s="148"/>
    </row>
    <row r="450" spans="4:4" x14ac:dyDescent="0.2">
      <c r="D450" s="148"/>
    </row>
    <row r="451" spans="4:4" x14ac:dyDescent="0.2">
      <c r="D451" s="148"/>
    </row>
    <row r="452" spans="4:4" x14ac:dyDescent="0.2">
      <c r="D452" s="148"/>
    </row>
    <row r="453" spans="4:4" x14ac:dyDescent="0.2">
      <c r="D453" s="148"/>
    </row>
    <row r="454" spans="4:4" x14ac:dyDescent="0.2">
      <c r="D454" s="148"/>
    </row>
    <row r="455" spans="4:4" x14ac:dyDescent="0.2">
      <c r="D455" s="148"/>
    </row>
    <row r="456" spans="4:4" x14ac:dyDescent="0.2">
      <c r="D456" s="148"/>
    </row>
    <row r="457" spans="4:4" x14ac:dyDescent="0.2">
      <c r="D457" s="148"/>
    </row>
    <row r="458" spans="4:4" x14ac:dyDescent="0.2">
      <c r="D458" s="148"/>
    </row>
    <row r="459" spans="4:4" x14ac:dyDescent="0.2">
      <c r="D459" s="148"/>
    </row>
    <row r="460" spans="4:4" x14ac:dyDescent="0.2">
      <c r="D460" s="148"/>
    </row>
    <row r="461" spans="4:4" x14ac:dyDescent="0.2">
      <c r="D461" s="148"/>
    </row>
    <row r="462" spans="4:4" x14ac:dyDescent="0.2">
      <c r="D462" s="148"/>
    </row>
    <row r="463" spans="4:4" x14ac:dyDescent="0.2">
      <c r="D463" s="148"/>
    </row>
    <row r="464" spans="4:4" x14ac:dyDescent="0.2">
      <c r="D464" s="148"/>
    </row>
    <row r="465" spans="4:4" x14ac:dyDescent="0.2">
      <c r="D465" s="148"/>
    </row>
    <row r="466" spans="4:4" x14ac:dyDescent="0.2">
      <c r="D466" s="148"/>
    </row>
    <row r="467" spans="4:4" x14ac:dyDescent="0.2">
      <c r="D467" s="148"/>
    </row>
    <row r="468" spans="4:4" x14ac:dyDescent="0.2">
      <c r="D468" s="148"/>
    </row>
    <row r="469" spans="4:4" x14ac:dyDescent="0.2">
      <c r="D469" s="148"/>
    </row>
    <row r="470" spans="4:4" x14ac:dyDescent="0.2">
      <c r="D470" s="148"/>
    </row>
    <row r="471" spans="4:4" x14ac:dyDescent="0.2">
      <c r="D471" s="148"/>
    </row>
    <row r="472" spans="4:4" x14ac:dyDescent="0.2">
      <c r="D472" s="148"/>
    </row>
    <row r="473" spans="4:4" x14ac:dyDescent="0.2">
      <c r="D473" s="148"/>
    </row>
    <row r="474" spans="4:4" x14ac:dyDescent="0.2">
      <c r="D474" s="148"/>
    </row>
    <row r="475" spans="4:4" x14ac:dyDescent="0.2">
      <c r="D475" s="148"/>
    </row>
    <row r="476" spans="4:4" x14ac:dyDescent="0.2">
      <c r="D476" s="148"/>
    </row>
    <row r="477" spans="4:4" x14ac:dyDescent="0.2">
      <c r="D477" s="148"/>
    </row>
    <row r="478" spans="4:4" x14ac:dyDescent="0.2">
      <c r="D478" s="148"/>
    </row>
    <row r="479" spans="4:4" x14ac:dyDescent="0.2">
      <c r="D479" s="148"/>
    </row>
    <row r="480" spans="4:4" x14ac:dyDescent="0.2">
      <c r="D480" s="148"/>
    </row>
    <row r="481" spans="4:4" x14ac:dyDescent="0.2">
      <c r="D481" s="148"/>
    </row>
    <row r="482" spans="4:4" x14ac:dyDescent="0.2">
      <c r="D482" s="148"/>
    </row>
    <row r="483" spans="4:4" x14ac:dyDescent="0.2">
      <c r="D483" s="148"/>
    </row>
    <row r="484" spans="4:4" x14ac:dyDescent="0.2">
      <c r="D484" s="148"/>
    </row>
    <row r="485" spans="4:4" x14ac:dyDescent="0.2">
      <c r="D485" s="148"/>
    </row>
    <row r="486" spans="4:4" x14ac:dyDescent="0.2">
      <c r="D486" s="148"/>
    </row>
    <row r="487" spans="4:4" x14ac:dyDescent="0.2">
      <c r="D487" s="148"/>
    </row>
    <row r="488" spans="4:4" x14ac:dyDescent="0.2">
      <c r="D488" s="148"/>
    </row>
    <row r="489" spans="4:4" x14ac:dyDescent="0.2">
      <c r="D489" s="148"/>
    </row>
    <row r="490" spans="4:4" x14ac:dyDescent="0.2">
      <c r="D490" s="148"/>
    </row>
    <row r="491" spans="4:4" x14ac:dyDescent="0.2">
      <c r="D491" s="148"/>
    </row>
    <row r="492" spans="4:4" x14ac:dyDescent="0.2">
      <c r="D492" s="148"/>
    </row>
    <row r="493" spans="4:4" x14ac:dyDescent="0.2">
      <c r="D493" s="148"/>
    </row>
    <row r="494" spans="4:4" x14ac:dyDescent="0.2">
      <c r="D494" s="148"/>
    </row>
    <row r="495" spans="4:4" x14ac:dyDescent="0.2">
      <c r="D495" s="148"/>
    </row>
    <row r="496" spans="4:4" x14ac:dyDescent="0.2">
      <c r="D496" s="148"/>
    </row>
    <row r="497" spans="4:4" x14ac:dyDescent="0.2">
      <c r="D497" s="148"/>
    </row>
    <row r="498" spans="4:4" x14ac:dyDescent="0.2">
      <c r="D498" s="148"/>
    </row>
    <row r="499" spans="4:4" x14ac:dyDescent="0.2">
      <c r="D499" s="148"/>
    </row>
    <row r="500" spans="4:4" x14ac:dyDescent="0.2">
      <c r="D500" s="148"/>
    </row>
    <row r="501" spans="4:4" x14ac:dyDescent="0.2">
      <c r="D501" s="148"/>
    </row>
    <row r="502" spans="4:4" x14ac:dyDescent="0.2">
      <c r="D502" s="148"/>
    </row>
    <row r="503" spans="4:4" x14ac:dyDescent="0.2">
      <c r="D503" s="148"/>
    </row>
    <row r="504" spans="4:4" x14ac:dyDescent="0.2">
      <c r="D504" s="148"/>
    </row>
    <row r="505" spans="4:4" x14ac:dyDescent="0.2">
      <c r="D505" s="148"/>
    </row>
    <row r="506" spans="4:4" x14ac:dyDescent="0.2">
      <c r="D506" s="148"/>
    </row>
    <row r="507" spans="4:4" x14ac:dyDescent="0.2">
      <c r="D507" s="148"/>
    </row>
    <row r="508" spans="4:4" x14ac:dyDescent="0.2">
      <c r="D508" s="148"/>
    </row>
    <row r="509" spans="4:4" x14ac:dyDescent="0.2">
      <c r="D509" s="148"/>
    </row>
    <row r="510" spans="4:4" x14ac:dyDescent="0.2">
      <c r="D510" s="148"/>
    </row>
    <row r="511" spans="4:4" x14ac:dyDescent="0.2">
      <c r="D511" s="148"/>
    </row>
    <row r="512" spans="4:4" x14ac:dyDescent="0.2">
      <c r="D512" s="148"/>
    </row>
    <row r="513" spans="4:4" x14ac:dyDescent="0.2">
      <c r="D513" s="148"/>
    </row>
    <row r="514" spans="4:4" x14ac:dyDescent="0.2">
      <c r="D514" s="148"/>
    </row>
    <row r="515" spans="4:4" x14ac:dyDescent="0.2">
      <c r="D515" s="148"/>
    </row>
    <row r="516" spans="4:4" x14ac:dyDescent="0.2">
      <c r="D516" s="148"/>
    </row>
    <row r="517" spans="4:4" x14ac:dyDescent="0.2">
      <c r="D517" s="148"/>
    </row>
    <row r="518" spans="4:4" x14ac:dyDescent="0.2">
      <c r="D518" s="148"/>
    </row>
    <row r="519" spans="4:4" x14ac:dyDescent="0.2">
      <c r="D519" s="148"/>
    </row>
    <row r="520" spans="4:4" x14ac:dyDescent="0.2">
      <c r="D520" s="148"/>
    </row>
    <row r="521" spans="4:4" x14ac:dyDescent="0.2">
      <c r="D521" s="148"/>
    </row>
    <row r="522" spans="4:4" x14ac:dyDescent="0.2">
      <c r="D522" s="148"/>
    </row>
    <row r="523" spans="4:4" x14ac:dyDescent="0.2">
      <c r="D523" s="148"/>
    </row>
    <row r="524" spans="4:4" x14ac:dyDescent="0.2">
      <c r="D524" s="148"/>
    </row>
    <row r="525" spans="4:4" x14ac:dyDescent="0.2">
      <c r="D525" s="148"/>
    </row>
    <row r="526" spans="4:4" x14ac:dyDescent="0.2">
      <c r="D526" s="148"/>
    </row>
    <row r="527" spans="4:4" x14ac:dyDescent="0.2">
      <c r="D527" s="148"/>
    </row>
    <row r="528" spans="4:4" x14ac:dyDescent="0.2">
      <c r="D528" s="148"/>
    </row>
    <row r="529" spans="4:4" x14ac:dyDescent="0.2">
      <c r="D529" s="148"/>
    </row>
    <row r="530" spans="4:4" x14ac:dyDescent="0.2">
      <c r="D530" s="148"/>
    </row>
    <row r="531" spans="4:4" x14ac:dyDescent="0.2">
      <c r="D531" s="148"/>
    </row>
    <row r="532" spans="4:4" x14ac:dyDescent="0.2">
      <c r="D532" s="148"/>
    </row>
    <row r="533" spans="4:4" x14ac:dyDescent="0.2">
      <c r="D533" s="148"/>
    </row>
    <row r="534" spans="4:4" x14ac:dyDescent="0.2">
      <c r="D534" s="148"/>
    </row>
    <row r="535" spans="4:4" x14ac:dyDescent="0.2">
      <c r="D535" s="148"/>
    </row>
    <row r="536" spans="4:4" x14ac:dyDescent="0.2">
      <c r="D536" s="148"/>
    </row>
    <row r="537" spans="4:4" x14ac:dyDescent="0.2">
      <c r="D537" s="148"/>
    </row>
    <row r="538" spans="4:4" x14ac:dyDescent="0.2">
      <c r="D538" s="148"/>
    </row>
    <row r="539" spans="4:4" x14ac:dyDescent="0.2">
      <c r="D539" s="148"/>
    </row>
    <row r="540" spans="4:4" x14ac:dyDescent="0.2">
      <c r="D540" s="148"/>
    </row>
    <row r="541" spans="4:4" x14ac:dyDescent="0.2">
      <c r="D541" s="148"/>
    </row>
    <row r="542" spans="4:4" x14ac:dyDescent="0.2">
      <c r="D542" s="148"/>
    </row>
    <row r="543" spans="4:4" x14ac:dyDescent="0.2">
      <c r="D543" s="148"/>
    </row>
    <row r="544" spans="4:4" x14ac:dyDescent="0.2">
      <c r="D544" s="148"/>
    </row>
    <row r="545" spans="4:4" x14ac:dyDescent="0.2">
      <c r="D545" s="148"/>
    </row>
    <row r="546" spans="4:4" x14ac:dyDescent="0.2">
      <c r="D546" s="148"/>
    </row>
    <row r="547" spans="4:4" x14ac:dyDescent="0.2">
      <c r="D547" s="148"/>
    </row>
    <row r="548" spans="4:4" x14ac:dyDescent="0.2">
      <c r="D548" s="148"/>
    </row>
    <row r="549" spans="4:4" x14ac:dyDescent="0.2">
      <c r="D549" s="148"/>
    </row>
    <row r="550" spans="4:4" x14ac:dyDescent="0.2">
      <c r="D550" s="148"/>
    </row>
    <row r="551" spans="4:4" x14ac:dyDescent="0.2">
      <c r="D551" s="148"/>
    </row>
    <row r="552" spans="4:4" x14ac:dyDescent="0.2">
      <c r="D552" s="148"/>
    </row>
    <row r="553" spans="4:4" x14ac:dyDescent="0.2">
      <c r="D553" s="148"/>
    </row>
    <row r="554" spans="4:4" x14ac:dyDescent="0.2">
      <c r="D554" s="148"/>
    </row>
    <row r="555" spans="4:4" x14ac:dyDescent="0.2">
      <c r="D555" s="148"/>
    </row>
    <row r="556" spans="4:4" x14ac:dyDescent="0.2">
      <c r="D556" s="148"/>
    </row>
    <row r="557" spans="4:4" x14ac:dyDescent="0.2">
      <c r="D557" s="148"/>
    </row>
    <row r="558" spans="4:4" x14ac:dyDescent="0.2">
      <c r="D558" s="148"/>
    </row>
    <row r="559" spans="4:4" x14ac:dyDescent="0.2">
      <c r="D559" s="148"/>
    </row>
    <row r="560" spans="4:4" x14ac:dyDescent="0.2">
      <c r="D560" s="148"/>
    </row>
    <row r="561" spans="4:4" x14ac:dyDescent="0.2">
      <c r="D561" s="148"/>
    </row>
    <row r="562" spans="4:4" x14ac:dyDescent="0.2">
      <c r="D562" s="148"/>
    </row>
    <row r="563" spans="4:4" x14ac:dyDescent="0.2">
      <c r="D563" s="148"/>
    </row>
    <row r="564" spans="4:4" x14ac:dyDescent="0.2">
      <c r="D564" s="148"/>
    </row>
    <row r="565" spans="4:4" x14ac:dyDescent="0.2">
      <c r="D565" s="148"/>
    </row>
    <row r="566" spans="4:4" x14ac:dyDescent="0.2">
      <c r="D566" s="148"/>
    </row>
    <row r="567" spans="4:4" x14ac:dyDescent="0.2">
      <c r="D567" s="148"/>
    </row>
    <row r="568" spans="4:4" x14ac:dyDescent="0.2">
      <c r="D568" s="148"/>
    </row>
    <row r="569" spans="4:4" x14ac:dyDescent="0.2">
      <c r="D569" s="148"/>
    </row>
    <row r="570" spans="4:4" x14ac:dyDescent="0.2">
      <c r="D570" s="148"/>
    </row>
    <row r="571" spans="4:4" x14ac:dyDescent="0.2">
      <c r="D571" s="148"/>
    </row>
    <row r="572" spans="4:4" x14ac:dyDescent="0.2">
      <c r="D572" s="148"/>
    </row>
    <row r="573" spans="4:4" x14ac:dyDescent="0.2">
      <c r="D573" s="148"/>
    </row>
    <row r="574" spans="4:4" x14ac:dyDescent="0.2">
      <c r="D574" s="148"/>
    </row>
    <row r="575" spans="4:4" x14ac:dyDescent="0.2">
      <c r="D575" s="148"/>
    </row>
    <row r="576" spans="4:4" x14ac:dyDescent="0.2">
      <c r="D576" s="148"/>
    </row>
    <row r="577" spans="4:4" x14ac:dyDescent="0.2">
      <c r="D577" s="148"/>
    </row>
    <row r="578" spans="4:4" x14ac:dyDescent="0.2">
      <c r="D578" s="148"/>
    </row>
    <row r="579" spans="4:4" x14ac:dyDescent="0.2">
      <c r="D579" s="148"/>
    </row>
    <row r="580" spans="4:4" x14ac:dyDescent="0.2">
      <c r="D580" s="148"/>
    </row>
    <row r="581" spans="4:4" x14ac:dyDescent="0.2">
      <c r="D581" s="148"/>
    </row>
    <row r="582" spans="4:4" x14ac:dyDescent="0.2">
      <c r="D582" s="148"/>
    </row>
    <row r="583" spans="4:4" x14ac:dyDescent="0.2">
      <c r="D583" s="148"/>
    </row>
    <row r="584" spans="4:4" x14ac:dyDescent="0.2">
      <c r="D584" s="148"/>
    </row>
    <row r="585" spans="4:4" x14ac:dyDescent="0.2">
      <c r="D585" s="148"/>
    </row>
    <row r="586" spans="4:4" x14ac:dyDescent="0.2">
      <c r="D586" s="148"/>
    </row>
    <row r="587" spans="4:4" x14ac:dyDescent="0.2">
      <c r="D587" s="148"/>
    </row>
    <row r="588" spans="4:4" x14ac:dyDescent="0.2">
      <c r="D588" s="148"/>
    </row>
    <row r="589" spans="4:4" x14ac:dyDescent="0.2">
      <c r="D589" s="148"/>
    </row>
    <row r="590" spans="4:4" x14ac:dyDescent="0.2">
      <c r="D590" s="148"/>
    </row>
    <row r="591" spans="4:4" x14ac:dyDescent="0.2">
      <c r="D591" s="148"/>
    </row>
    <row r="592" spans="4:4" x14ac:dyDescent="0.2">
      <c r="D592" s="148"/>
    </row>
    <row r="593" spans="4:4" x14ac:dyDescent="0.2">
      <c r="D593" s="148"/>
    </row>
    <row r="594" spans="4:4" x14ac:dyDescent="0.2">
      <c r="D594" s="148"/>
    </row>
    <row r="595" spans="4:4" x14ac:dyDescent="0.2">
      <c r="D595" s="148"/>
    </row>
    <row r="596" spans="4:4" x14ac:dyDescent="0.2">
      <c r="D596" s="148"/>
    </row>
    <row r="597" spans="4:4" x14ac:dyDescent="0.2">
      <c r="D597" s="148"/>
    </row>
    <row r="598" spans="4:4" x14ac:dyDescent="0.2">
      <c r="D598" s="148"/>
    </row>
    <row r="599" spans="4:4" x14ac:dyDescent="0.2">
      <c r="D599" s="148"/>
    </row>
    <row r="600" spans="4:4" x14ac:dyDescent="0.2">
      <c r="D600" s="148"/>
    </row>
    <row r="601" spans="4:4" x14ac:dyDescent="0.2">
      <c r="D601" s="148"/>
    </row>
    <row r="602" spans="4:4" x14ac:dyDescent="0.2">
      <c r="D602" s="148"/>
    </row>
    <row r="603" spans="4:4" x14ac:dyDescent="0.2">
      <c r="D603" s="148"/>
    </row>
    <row r="604" spans="4:4" x14ac:dyDescent="0.2">
      <c r="D604" s="148"/>
    </row>
    <row r="605" spans="4:4" x14ac:dyDescent="0.2">
      <c r="D605" s="148"/>
    </row>
    <row r="606" spans="4:4" x14ac:dyDescent="0.2">
      <c r="D606" s="148"/>
    </row>
    <row r="607" spans="4:4" x14ac:dyDescent="0.2">
      <c r="D607" s="148"/>
    </row>
    <row r="608" spans="4:4" x14ac:dyDescent="0.2">
      <c r="D608" s="148"/>
    </row>
    <row r="609" spans="4:4" x14ac:dyDescent="0.2">
      <c r="D609" s="148"/>
    </row>
    <row r="610" spans="4:4" x14ac:dyDescent="0.2">
      <c r="D610" s="148"/>
    </row>
    <row r="611" spans="4:4" x14ac:dyDescent="0.2">
      <c r="D611" s="148"/>
    </row>
    <row r="612" spans="4:4" x14ac:dyDescent="0.2">
      <c r="D612" s="148"/>
    </row>
    <row r="613" spans="4:4" x14ac:dyDescent="0.2">
      <c r="D613" s="148"/>
    </row>
    <row r="614" spans="4:4" x14ac:dyDescent="0.2">
      <c r="D614" s="148"/>
    </row>
    <row r="615" spans="4:4" x14ac:dyDescent="0.2">
      <c r="D615" s="148"/>
    </row>
    <row r="616" spans="4:4" x14ac:dyDescent="0.2">
      <c r="D616" s="148"/>
    </row>
    <row r="617" spans="4:4" x14ac:dyDescent="0.2">
      <c r="D617" s="148"/>
    </row>
    <row r="618" spans="4:4" x14ac:dyDescent="0.2">
      <c r="D618" s="148"/>
    </row>
    <row r="619" spans="4:4" x14ac:dyDescent="0.2">
      <c r="D619" s="148"/>
    </row>
    <row r="620" spans="4:4" x14ac:dyDescent="0.2">
      <c r="D620" s="148"/>
    </row>
    <row r="621" spans="4:4" x14ac:dyDescent="0.2">
      <c r="D621" s="148"/>
    </row>
    <row r="622" spans="4:4" x14ac:dyDescent="0.2">
      <c r="D622" s="148"/>
    </row>
    <row r="623" spans="4:4" x14ac:dyDescent="0.2">
      <c r="D623" s="148"/>
    </row>
    <row r="624" spans="4:4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  <row r="4993" spans="4:4" x14ac:dyDescent="0.2">
      <c r="D4993" s="148"/>
    </row>
    <row r="4994" spans="4:4" x14ac:dyDescent="0.2">
      <c r="D4994" s="148"/>
    </row>
    <row r="4995" spans="4:4" x14ac:dyDescent="0.2">
      <c r="D4995" s="148"/>
    </row>
    <row r="4996" spans="4:4" x14ac:dyDescent="0.2">
      <c r="D4996" s="148"/>
    </row>
    <row r="4997" spans="4:4" x14ac:dyDescent="0.2">
      <c r="D4997" s="148"/>
    </row>
    <row r="4998" spans="4:4" x14ac:dyDescent="0.2">
      <c r="D4998" s="148"/>
    </row>
    <row r="4999" spans="4:4" x14ac:dyDescent="0.2">
      <c r="D4999" s="148"/>
    </row>
    <row r="5000" spans="4:4" x14ac:dyDescent="0.2">
      <c r="D5000" s="148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Voborník Vlastimil</dc:creator>
  <cp:lastModifiedBy>Vagenknechtová Alexandra </cp:lastModifiedBy>
  <cp:lastPrinted>2018-06-07T05:58:12Z</cp:lastPrinted>
  <dcterms:created xsi:type="dcterms:W3CDTF">2009-04-08T07:15:50Z</dcterms:created>
  <dcterms:modified xsi:type="dcterms:W3CDTF">2019-08-07T13:21:14Z</dcterms:modified>
</cp:coreProperties>
</file>