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70" yWindow="165" windowWidth="10035" windowHeight="9150" tabRatio="868" activeTab="0"/>
  </bookViews>
  <sheets>
    <sheet name="souhrnný rozpočet" sheetId="1" r:id="rId1"/>
    <sheet name="1.Geologické práce" sheetId="2" r:id="rId2"/>
    <sheet name="2.Přípravné práce" sheetId="3" r:id="rId3"/>
    <sheet name="3.Páteřní produktovod" sheetId="4" r:id="rId4"/>
    <sheet name="4.Čistírna" sheetId="5" r:id="rId5"/>
    <sheet name="5.Parůžky" sheetId="6" r:id="rId6"/>
    <sheet name="6.N1-N2" sheetId="7" r:id="rId7"/>
    <sheet name="7.Bunkry" sheetId="8" r:id="rId8"/>
    <sheet name="8.Kozí hřbety - Nádrž" sheetId="9" r:id="rId9"/>
    <sheet name="9.Monitoring" sheetId="10" r:id="rId10"/>
  </sheets>
  <definedNames>
    <definedName name="_xlnm.Print_Titles" localSheetId="3">'3.Páteřní produktovod'!$3:$3</definedName>
    <definedName name="_xlnm.Print_Titles" localSheetId="7">'7.Bunkry'!$3:$3</definedName>
    <definedName name="_xlnm.Print_Titles" localSheetId="9">'9.Monitoring'!$3:$3</definedName>
    <definedName name="_xlnm.Print_Area" localSheetId="1">'1.Geologické práce'!$A$1:$F$50</definedName>
    <definedName name="_xlnm.Print_Area" localSheetId="7">'7.Bunkry'!$A$1:$F$42</definedName>
    <definedName name="_xlnm.Print_Area" localSheetId="9">'9.Monitoring'!$A$1:$F$24</definedName>
    <definedName name="_xlnm.Print_Area" localSheetId="0">'souhrnný rozpočet'!$A$2:$C$81</definedName>
  </definedNames>
  <calcPr fullCalcOnLoad="1"/>
</workbook>
</file>

<file path=xl/sharedStrings.xml><?xml version="1.0" encoding="utf-8"?>
<sst xmlns="http://schemas.openxmlformats.org/spreadsheetml/2006/main" count="1210" uniqueCount="610">
  <si>
    <t>jednotka</t>
  </si>
  <si>
    <t>Projekční práce</t>
  </si>
  <si>
    <t>Geochemik, geolog</t>
  </si>
  <si>
    <t>Reprografické práce</t>
  </si>
  <si>
    <t>ks</t>
  </si>
  <si>
    <t>počet jednotek</t>
  </si>
  <si>
    <t>Technické práce</t>
  </si>
  <si>
    <t>m</t>
  </si>
  <si>
    <t>bod</t>
  </si>
  <si>
    <t>Doprava</t>
  </si>
  <si>
    <t>km</t>
  </si>
  <si>
    <t>Laboratorní práce</t>
  </si>
  <si>
    <t>Vyčištění vrtu</t>
  </si>
  <si>
    <t>Doprava techniky na lokalitu</t>
  </si>
  <si>
    <t>Vzorkovací práce</t>
  </si>
  <si>
    <t>Dokumentace vzorkovacích prací</t>
  </si>
  <si>
    <t>Geolog</t>
  </si>
  <si>
    <t>t</t>
  </si>
  <si>
    <t>m3</t>
  </si>
  <si>
    <t>Specialista IT</t>
  </si>
  <si>
    <t>Vedoucí projektu</t>
  </si>
  <si>
    <t>soubor</t>
  </si>
  <si>
    <t>Likvidace vrtného jádra</t>
  </si>
  <si>
    <t>položka</t>
  </si>
  <si>
    <t>vrt</t>
  </si>
  <si>
    <t>kg</t>
  </si>
  <si>
    <t>vzorek</t>
  </si>
  <si>
    <t>označení etapy prací</t>
  </si>
  <si>
    <t>měsíc</t>
  </si>
  <si>
    <t>název etapy prací</t>
  </si>
  <si>
    <t>cena (Kč bez DPH)</t>
  </si>
  <si>
    <t>Geodetické zaměření vrtů</t>
  </si>
  <si>
    <t>Hydrogeolog</t>
  </si>
  <si>
    <t>Sanační monitoring vývoje znečištění podzemní vody</t>
  </si>
  <si>
    <t>Odběr vzorků vody staticky</t>
  </si>
  <si>
    <t>Odběr vzorků vody dynamicky</t>
  </si>
  <si>
    <t>Terénní měření pH, T, vodivost, Eh, O2</t>
  </si>
  <si>
    <t>Měření hladiny podzemní vody</t>
  </si>
  <si>
    <t>Měření volné fáze na hladině podzemní vody</t>
  </si>
  <si>
    <t>Sanace páteřního produktovodu</t>
  </si>
  <si>
    <t>Projektant geolog</t>
  </si>
  <si>
    <t>Projektant technolog</t>
  </si>
  <si>
    <t>Technik</t>
  </si>
  <si>
    <t>č. položky</t>
  </si>
  <si>
    <t>Sanační průzkum</t>
  </si>
  <si>
    <t>Bagrované sondy, odběr vzorků</t>
  </si>
  <si>
    <t>den</t>
  </si>
  <si>
    <t>Analýza C10-C40</t>
  </si>
  <si>
    <t>Doprava osob</t>
  </si>
  <si>
    <t>Vytýčení inženýrských sítí</t>
  </si>
  <si>
    <t>Zaměření produktovodu</t>
  </si>
  <si>
    <t>Doprovodné průzkumné činnosti</t>
  </si>
  <si>
    <t>Doprava strojů a zařízení</t>
  </si>
  <si>
    <t>Zemní práce</t>
  </si>
  <si>
    <t>Demontáž potrubí, odčerpání produktu</t>
  </si>
  <si>
    <t>Odčerpání a likvidace produktu z potrubí</t>
  </si>
  <si>
    <t>Sanace oblasti Čistírna</t>
  </si>
  <si>
    <t>kWh</t>
  </si>
  <si>
    <t>Ostatní činnosti</t>
  </si>
  <si>
    <t>Sanace oblasti Bunkry</t>
  </si>
  <si>
    <t>Laktát</t>
  </si>
  <si>
    <t>Provoz mobilní technologie pro zásaky</t>
  </si>
  <si>
    <t>Montáž a doprava zařízení</t>
  </si>
  <si>
    <t>Zásak laktátu a Fe (nano) lokalita Čistírna</t>
  </si>
  <si>
    <t>Revize a oprava zhlaví strávajících vrtů</t>
  </si>
  <si>
    <t>Ověření funkčnosti stávajících vrtů</t>
  </si>
  <si>
    <t>Oprava zhlaví</t>
  </si>
  <si>
    <t>Odběr vzorků podzemní vody v dynamickém stavu</t>
  </si>
  <si>
    <t>Doprava osob a materiálu</t>
  </si>
  <si>
    <t>Záměr hladiny podzemní vody a fáze</t>
  </si>
  <si>
    <t>Přípravné práce</t>
  </si>
  <si>
    <t>Vstupní vzorkování podzemních vod</t>
  </si>
  <si>
    <t>Analytické stanovení (C10-C40)</t>
  </si>
  <si>
    <t>Analytické stanovení (ClU vč. VC, BTEX)</t>
  </si>
  <si>
    <t>Páteřní produktovod</t>
  </si>
  <si>
    <t>Čistírna</t>
  </si>
  <si>
    <t>Parůžky</t>
  </si>
  <si>
    <t>N1-N2</t>
  </si>
  <si>
    <t xml:space="preserve">Přípravné práce </t>
  </si>
  <si>
    <t>1.1.1.</t>
  </si>
  <si>
    <t xml:space="preserve">Sanace zemin </t>
  </si>
  <si>
    <t>Oblast / etapa prací</t>
  </si>
  <si>
    <t>Geologické a administrativní práce</t>
  </si>
  <si>
    <t>Sled a řízení sanace</t>
  </si>
  <si>
    <t/>
  </si>
  <si>
    <t>Hlavní inženýr projektu</t>
  </si>
  <si>
    <t>Projektant - specialista</t>
  </si>
  <si>
    <t>Vedoucí ekologické služby</t>
  </si>
  <si>
    <t>Technologický dozor</t>
  </si>
  <si>
    <t>Geologický dozor</t>
  </si>
  <si>
    <t>Přeprava</t>
  </si>
  <si>
    <t>Provozní činnost</t>
  </si>
  <si>
    <t>Technolog</t>
  </si>
  <si>
    <t>Technik (obsluha, údržba)</t>
  </si>
  <si>
    <t>Pomocné terénní práce</t>
  </si>
  <si>
    <t>Dokumentace, sled a řízení geologických prací</t>
  </si>
  <si>
    <t>celek</t>
  </si>
  <si>
    <t>Zpracování závěrečné zprávy</t>
  </si>
  <si>
    <t>Ostatní odborné činnosti a specializace</t>
  </si>
  <si>
    <t>Doprava na lokalitu</t>
  </si>
  <si>
    <t>Grafické a reprografické práce</t>
  </si>
  <si>
    <t>Projekt prací, přípravné práce</t>
  </si>
  <si>
    <t>Dokumentace prací</t>
  </si>
  <si>
    <t>Pyrotechnický dozor</t>
  </si>
  <si>
    <t>Instalace zasakovacích drénů (2 ks. hloubka 4m, délka 10m)</t>
  </si>
  <si>
    <t>Přetěžení oblasti s výskytem kontaminace</t>
  </si>
  <si>
    <t>2.2.</t>
  </si>
  <si>
    <t>Poloprovozní zkoušky, lokalita Čistírna</t>
  </si>
  <si>
    <t>Úprava terénu</t>
  </si>
  <si>
    <t>Sondáž MIP (hloubka 10 m, 7 ks) vč. dopravy, vytýčení, zaměření, vyhodnocení</t>
  </si>
  <si>
    <t>Geofyzikální měření pro situování vrtů</t>
  </si>
  <si>
    <t>Jiné technické práce</t>
  </si>
  <si>
    <t>Vrtné a sondážní práce</t>
  </si>
  <si>
    <t>Dodání a instalace uzamykatelného zhlaví</t>
  </si>
  <si>
    <t>Kamerování vrtů, karotáž</t>
  </si>
  <si>
    <t>Zpracování zpráv pro kontrolní dny (kvartálně)</t>
  </si>
  <si>
    <t>Zpracování ročních zpráv (v průběhu realizace)</t>
  </si>
  <si>
    <t>Instalace sanačního systému</t>
  </si>
  <si>
    <t>Provoz systému doprovodného sanačního čerpání</t>
  </si>
  <si>
    <t>Odpady, jiné technické práce</t>
  </si>
  <si>
    <t>Likvidace  odpadů (AU, fáze)</t>
  </si>
  <si>
    <t>Sanace RL - čerpání, sběr fáze</t>
  </si>
  <si>
    <t>Sanace ClU</t>
  </si>
  <si>
    <t>Provoz systému sběr a separace fáze</t>
  </si>
  <si>
    <t>Provoz  zařízení - aktivní sběr fáze</t>
  </si>
  <si>
    <t>Provoz zařízení pasivní sběr fáze</t>
  </si>
  <si>
    <t>Provedení a vyhodnocení stopovací zkoušky</t>
  </si>
  <si>
    <t>1.2.</t>
  </si>
  <si>
    <t>1.3.</t>
  </si>
  <si>
    <t>1.4.</t>
  </si>
  <si>
    <t>1.5.</t>
  </si>
  <si>
    <t>Zajištění potřebných povolení</t>
  </si>
  <si>
    <t>Zatěsnění zbylých částí produktovodu</t>
  </si>
  <si>
    <t>Sondáž MIP (hloubka 10 m, 5 ks) vč. dopravy, vytýčení, zaměření, vyhodnocení</t>
  </si>
  <si>
    <t>Sondáž MIP (hloubka 10 m, 6 ks) vč. dopravy, vytýčení, zaměření, vyhodnocení</t>
  </si>
  <si>
    <t>Odběr vzorků zemin a stavebních konstrukcí</t>
  </si>
  <si>
    <t>Odběr vzorků vzdušnin</t>
  </si>
  <si>
    <t>C10-C40 v sušině</t>
  </si>
  <si>
    <t>BTEX v sušině</t>
  </si>
  <si>
    <t>ClU vč. VC v sušině</t>
  </si>
  <si>
    <t>RU, ClU a BTEX ve vzdušnině</t>
  </si>
  <si>
    <t>RU a BTEX ve vzdušnině</t>
  </si>
  <si>
    <t>C10-C40 ve vodě</t>
  </si>
  <si>
    <t>BTEX ve vodě</t>
  </si>
  <si>
    <t>ClU vč. VC ve vodě</t>
  </si>
  <si>
    <t>ÚCHR ve vodě</t>
  </si>
  <si>
    <t>3.1.</t>
  </si>
  <si>
    <t>Geologické práce</t>
  </si>
  <si>
    <t>Projekt prací</t>
  </si>
  <si>
    <t>Podpora výtěžnosti, biodegradace RL</t>
  </si>
  <si>
    <t>GIS</t>
  </si>
  <si>
    <t>1.</t>
  </si>
  <si>
    <t>1.1.</t>
  </si>
  <si>
    <t>2.</t>
  </si>
  <si>
    <t>3.</t>
  </si>
  <si>
    <t>4.</t>
  </si>
  <si>
    <t>4.1.1.</t>
  </si>
  <si>
    <t>1.1.2.</t>
  </si>
  <si>
    <t>1.1.3.</t>
  </si>
  <si>
    <t>2.1.</t>
  </si>
  <si>
    <t>3.1.1.</t>
  </si>
  <si>
    <t>3.1.2.</t>
  </si>
  <si>
    <t>3.2.</t>
  </si>
  <si>
    <t>3.2.1.</t>
  </si>
  <si>
    <t>3.2.2.</t>
  </si>
  <si>
    <t>4.1.</t>
  </si>
  <si>
    <t>4.2.</t>
  </si>
  <si>
    <t>4.3.</t>
  </si>
  <si>
    <t>4.3.1.</t>
  </si>
  <si>
    <t>4.3.2.</t>
  </si>
  <si>
    <t>4.3.3.</t>
  </si>
  <si>
    <t>4.4.</t>
  </si>
  <si>
    <t>4.4.1.</t>
  </si>
  <si>
    <t>4.4.2.</t>
  </si>
  <si>
    <t>4.5.</t>
  </si>
  <si>
    <t>5.</t>
  </si>
  <si>
    <t>5.1.</t>
  </si>
  <si>
    <t>5.1.1.</t>
  </si>
  <si>
    <t>4.1.2.</t>
  </si>
  <si>
    <t>5.1.2.</t>
  </si>
  <si>
    <t>5.2.</t>
  </si>
  <si>
    <t>5.3.</t>
  </si>
  <si>
    <t>5.3.1.</t>
  </si>
  <si>
    <t>5.3.2.</t>
  </si>
  <si>
    <t>5.3.3.</t>
  </si>
  <si>
    <t>5.4.</t>
  </si>
  <si>
    <t>6.</t>
  </si>
  <si>
    <t>6.1.</t>
  </si>
  <si>
    <t>6.1.1.</t>
  </si>
  <si>
    <t>6.1.2.</t>
  </si>
  <si>
    <t>6.2.</t>
  </si>
  <si>
    <t>6.3.</t>
  </si>
  <si>
    <t>6.3.1.</t>
  </si>
  <si>
    <t>6.3.2.</t>
  </si>
  <si>
    <t>6.3.3.</t>
  </si>
  <si>
    <t>6.4.</t>
  </si>
  <si>
    <t>7.</t>
  </si>
  <si>
    <t>7.1.</t>
  </si>
  <si>
    <t>7.1.1.</t>
  </si>
  <si>
    <t>7.1.2.</t>
  </si>
  <si>
    <t>7.2.</t>
  </si>
  <si>
    <t>7.3.</t>
  </si>
  <si>
    <t>7.3.1.</t>
  </si>
  <si>
    <t>7.3.2.</t>
  </si>
  <si>
    <t>7.3.3.</t>
  </si>
  <si>
    <t>7.4.</t>
  </si>
  <si>
    <t>8.</t>
  </si>
  <si>
    <t>9.</t>
  </si>
  <si>
    <t>8.1.</t>
  </si>
  <si>
    <t>Numerický model systému sanačního čerpání</t>
  </si>
  <si>
    <t>m2</t>
  </si>
  <si>
    <t>Zásyp  sypaninou se zhutněním</t>
  </si>
  <si>
    <t>Odvoz kontam. výkopku</t>
  </si>
  <si>
    <t>Demontáž potrubí ocelového hladkého DN 200 (pomocí hydraulický nůžek nebo pod ochr. atmosférou)</t>
  </si>
  <si>
    <t>Likvidace potrubí (vyčištění, odvoz a uložení)</t>
  </si>
  <si>
    <t>Instalace zasakovacích drénů</t>
  </si>
  <si>
    <t>Nákup a dovoz inertní zeminy</t>
  </si>
  <si>
    <t>Odstranění odpadů</t>
  </si>
  <si>
    <t>6.2.1.</t>
  </si>
  <si>
    <t>6.2.2.</t>
  </si>
  <si>
    <t>6.2.3.</t>
  </si>
  <si>
    <t>Přeprava výkopku na mezideponii a zpět</t>
  </si>
  <si>
    <t>Přetěžení oblasti s výskytem kontaminace, svahování výkopů</t>
  </si>
  <si>
    <t xml:space="preserve">Sanace stavebních konstrukcí a zemin </t>
  </si>
  <si>
    <t>Drcení nekontaminovaného materiálu</t>
  </si>
  <si>
    <t>Odstranění kontaminovaných sutí včetně přepravy</t>
  </si>
  <si>
    <t>Odstranění kontaminovaných zemin</t>
  </si>
  <si>
    <t>Demolice zbytků stavebních konstrukcí</t>
  </si>
  <si>
    <t>Likvidace technologií ze stavebních konstrukcí</t>
  </si>
  <si>
    <t>Proplach potrubí produktovodu</t>
  </si>
  <si>
    <t>hod</t>
  </si>
  <si>
    <t>bm</t>
  </si>
  <si>
    <t>Projednání s dotčenými stranami</t>
  </si>
  <si>
    <t>Demontáž sanačního zařízení</t>
  </si>
  <si>
    <t>1.1.3.3.</t>
  </si>
  <si>
    <t>1.1.1.1.</t>
  </si>
  <si>
    <t>1.1.1.2.</t>
  </si>
  <si>
    <t>1.1.1.3.</t>
  </si>
  <si>
    <t>1.2.1.</t>
  </si>
  <si>
    <t>1.1.1.4.</t>
  </si>
  <si>
    <t>1.1.1.5.</t>
  </si>
  <si>
    <t>1.1.2.1.</t>
  </si>
  <si>
    <t>1.1.2.2.</t>
  </si>
  <si>
    <t>1.1.3.1.</t>
  </si>
  <si>
    <t>1.1.3.2.</t>
  </si>
  <si>
    <t>1.2.2.</t>
  </si>
  <si>
    <t>1.2.3.</t>
  </si>
  <si>
    <t>1.2.4.</t>
  </si>
  <si>
    <t>1.2.5.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</si>
  <si>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</si>
  <si>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</si>
  <si>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</si>
  <si>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</si>
  <si>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</si>
  <si>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</si>
  <si>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</si>
  <si>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</si>
  <si>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1.4.1.</t>
  </si>
  <si>
    <t>1.4.2.</t>
  </si>
  <si>
    <t>1.4.3.</t>
  </si>
  <si>
    <t>1.4.4.</t>
  </si>
  <si>
    <t>1.4.5.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</si>
  <si>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</si>
  <si>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</si>
  <si>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</si>
  <si>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</si>
  <si>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</si>
  <si>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</si>
  <si>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</si>
  <si>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</si>
  <si>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</si>
  <si>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</si>
  <si>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2.1.1.</t>
  </si>
  <si>
    <t>2.1.2.</t>
  </si>
  <si>
    <t>2.1.3.</t>
  </si>
  <si>
    <t>2.2.1.</t>
  </si>
  <si>
    <t>2.2.2.</t>
  </si>
  <si>
    <t>2.2.3.</t>
  </si>
  <si>
    <t>3.1.1.1.</t>
  </si>
  <si>
    <t>3.1.1.2.</t>
  </si>
  <si>
    <t>3.1.1.3.</t>
  </si>
  <si>
    <t>3.1.2.1.</t>
  </si>
  <si>
    <t>3.1.2.2.</t>
  </si>
  <si>
    <t>3.1.2.3.</t>
  </si>
  <si>
    <t>3.2.1.1.</t>
  </si>
  <si>
    <t>3.2.1.2.</t>
  </si>
  <si>
    <t>3.2.1.3.</t>
  </si>
  <si>
    <t>3.2.1.4.</t>
  </si>
  <si>
    <t>3.2.1.5.</t>
  </si>
  <si>
    <t>3.2.1.6.</t>
  </si>
  <si>
    <t>3.2.1.7.</t>
  </si>
  <si>
    <t>3.2.2.1.</t>
  </si>
  <si>
    <t>3.2.2.2.</t>
  </si>
  <si>
    <t>3.2.2.3.</t>
  </si>
  <si>
    <t>3.2.2.4.</t>
  </si>
  <si>
    <t>3.2.2.5.</t>
  </si>
  <si>
    <t>3.2.2.6.</t>
  </si>
  <si>
    <t>Odstranění vegetace v trase výkopu</t>
  </si>
  <si>
    <t>Ropné látky (C10-C40) v  zeminách</t>
  </si>
  <si>
    <t>Kopané sondy bagrem</t>
  </si>
  <si>
    <t>Pyrotechnický průzkum</t>
  </si>
  <si>
    <t>Převzetí a skartace vzorku</t>
  </si>
  <si>
    <t>4.1.1.1.</t>
  </si>
  <si>
    <t>4.1.1.2.</t>
  </si>
  <si>
    <t>4.1.1.3.</t>
  </si>
  <si>
    <t>4.1.1.4.</t>
  </si>
  <si>
    <t>4.1.1.5.</t>
  </si>
  <si>
    <t>4.1.2.1.</t>
  </si>
  <si>
    <t>4.1.2.2.</t>
  </si>
  <si>
    <t>4.1.2.3.</t>
  </si>
  <si>
    <t>4.1.2.4.</t>
  </si>
  <si>
    <t>4.1.2.5.</t>
  </si>
  <si>
    <t>4.1.2.6.</t>
  </si>
  <si>
    <t>4.1.2.7.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</si>
  <si>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</si>
  <si>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</si>
  <si>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</si>
  <si>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</si>
  <si>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</si>
  <si>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</si>
  <si>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</si>
  <si>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</si>
  <si>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</si>
  <si>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4.3.1.1.</t>
  </si>
  <si>
    <t>4.3.1.2.</t>
  </si>
  <si>
    <t>4.3.1.3.</t>
  </si>
  <si>
    <t>4.3.1.4.</t>
  </si>
  <si>
    <t>4.3.1.5.</t>
  </si>
  <si>
    <t>4.3.1.6.</t>
  </si>
  <si>
    <t>4.3.1.7.</t>
  </si>
  <si>
    <t>4.3.1.8.</t>
  </si>
  <si>
    <t>4.3.1.9.</t>
  </si>
  <si>
    <t>4.3.1.10.</t>
  </si>
  <si>
    <t>4.3.1.11.</t>
  </si>
  <si>
    <t>4.3.1.12.</t>
  </si>
  <si>
    <t>4.3.1.13.</t>
  </si>
  <si>
    <t>4.3.1.14.</t>
  </si>
  <si>
    <t>4.3.2.1.</t>
  </si>
  <si>
    <t>4.3.2.2.</t>
  </si>
  <si>
    <t>4.3.2.3.</t>
  </si>
  <si>
    <t>4.3.2.4.</t>
  </si>
  <si>
    <t>4.3.2.5.</t>
  </si>
  <si>
    <t>4.3.2.6.</t>
  </si>
  <si>
    <t>4.3.2.7.</t>
  </si>
  <si>
    <t>4.3.3.1.</t>
  </si>
  <si>
    <t>4.3.3.2.</t>
  </si>
  <si>
    <t>4.4.1.1.</t>
  </si>
  <si>
    <t>4.4.1.2.</t>
  </si>
  <si>
    <t>4.4.1.3.</t>
  </si>
  <si>
    <t>4.4.1.4.</t>
  </si>
  <si>
    <t>4.4.1.5.</t>
  </si>
  <si>
    <t>4.4.2.1.</t>
  </si>
  <si>
    <t>4.4.2.2.</t>
  </si>
  <si>
    <t>4.4.2.3.</t>
  </si>
  <si>
    <t>4.5.1.</t>
  </si>
  <si>
    <t>4.5.2.</t>
  </si>
  <si>
    <t>5.1.1.1.</t>
  </si>
  <si>
    <t>5.1.1.2.</t>
  </si>
  <si>
    <t>5.1.1.3.</t>
  </si>
  <si>
    <t>5.1.1.4.</t>
  </si>
  <si>
    <t>5.1.1.5.</t>
  </si>
  <si>
    <t>5.1.2.1.</t>
  </si>
  <si>
    <t>5.1.2.2.</t>
  </si>
  <si>
    <t>5.1.2.3.</t>
  </si>
  <si>
    <t>5.1.2.4.</t>
  </si>
  <si>
    <t>5.1.2.5.</t>
  </si>
  <si>
    <t>5.1.2.6.</t>
  </si>
  <si>
    <t>5.1.2.7.</t>
  </si>
  <si>
    <t>5.2.1.</t>
  </si>
  <si>
    <t>5.2.2.</t>
  </si>
  <si>
    <t>5.2.3.</t>
  </si>
  <si>
    <t>5.2.4.</t>
  </si>
  <si>
    <t>5.2.5.</t>
  </si>
  <si>
    <t>5.2.6.</t>
  </si>
  <si>
    <t>5.2.7.</t>
  </si>
  <si>
    <t>5.2.8.</t>
  </si>
  <si>
    <t>5.2.9.</t>
  </si>
  <si>
    <t>5.3.1.1.</t>
  </si>
  <si>
    <t>5.4.1.</t>
  </si>
  <si>
    <t>5.4.2.</t>
  </si>
  <si>
    <t>6.1.1.1.</t>
  </si>
  <si>
    <t>6.1.1.2.</t>
  </si>
  <si>
    <t>6.1.1.3.</t>
  </si>
  <si>
    <t>6.1.1.4.</t>
  </si>
  <si>
    <t>6.1.1.5.</t>
  </si>
  <si>
    <t>6.1.2.1.</t>
  </si>
  <si>
    <t>6.1.2.2.</t>
  </si>
  <si>
    <t>6.1.2.3.</t>
  </si>
  <si>
    <t>6.1.2.4.</t>
  </si>
  <si>
    <t>6.1.2.5.</t>
  </si>
  <si>
    <t>6.1.2.6.</t>
  </si>
  <si>
    <t>6.1.2.7.</t>
  </si>
  <si>
    <t>6.2.4.</t>
  </si>
  <si>
    <t>6.2.5.</t>
  </si>
  <si>
    <t>6.2.6.</t>
  </si>
  <si>
    <t>6.2.7.</t>
  </si>
  <si>
    <t>6.2.8.</t>
  </si>
  <si>
    <t>6.2.9.</t>
  </si>
  <si>
    <t>6.2.10.</t>
  </si>
  <si>
    <t>6.2.11.</t>
  </si>
  <si>
    <t>6.2.12.</t>
  </si>
  <si>
    <t>6.2.13.</t>
  </si>
  <si>
    <t>6.3.1.1.</t>
  </si>
  <si>
    <t>6.4.1.</t>
  </si>
  <si>
    <t>6.4.2.</t>
  </si>
  <si>
    <t>7.1.1.1.</t>
  </si>
  <si>
    <t>7.1.1.3.</t>
  </si>
  <si>
    <t>7.1.1.5.</t>
  </si>
  <si>
    <t>7.1.2.1.</t>
  </si>
  <si>
    <t>7.1.2.2.</t>
  </si>
  <si>
    <t>7.1.2.3.</t>
  </si>
  <si>
    <t>7.1.2.4.</t>
  </si>
  <si>
    <t>7.1.2.5.</t>
  </si>
  <si>
    <t>7.1.2.6.</t>
  </si>
  <si>
    <t>7.1.2.7.</t>
  </si>
  <si>
    <t>7.2.1.</t>
  </si>
  <si>
    <t>7.2.2.</t>
  </si>
  <si>
    <t>7.2.3.</t>
  </si>
  <si>
    <t>7.2.4.</t>
  </si>
  <si>
    <t>7.2.5.</t>
  </si>
  <si>
    <t>7.2.6.</t>
  </si>
  <si>
    <t>7.2.7.</t>
  </si>
  <si>
    <t>7.2.8.</t>
  </si>
  <si>
    <t>7.2.9.</t>
  </si>
  <si>
    <t>7.3.1.1.</t>
  </si>
  <si>
    <t>7.4.1.</t>
  </si>
  <si>
    <t>7.4.2.</t>
  </si>
  <si>
    <t>8.1.1.</t>
  </si>
  <si>
    <t>8.1.2.</t>
  </si>
  <si>
    <t>3.1.2.1.1.</t>
  </si>
  <si>
    <t>3.1.2.1.2.</t>
  </si>
  <si>
    <t>3.1.2.2.1.</t>
  </si>
  <si>
    <t>3.1.2.3.1.</t>
  </si>
  <si>
    <t>3.1.2.3.2.</t>
  </si>
  <si>
    <t>Instalace ponorných čerpadel</t>
  </si>
  <si>
    <t>Instalace rozvodů čerpané vody</t>
  </si>
  <si>
    <t>Instalace potrubí pro zásak</t>
  </si>
  <si>
    <t>Výkop a zahrnutí rýhy pro potrubí venting, zásak a čerpání</t>
  </si>
  <si>
    <t>Instalace rozvodů ventingového potrubí</t>
  </si>
  <si>
    <t>Instalace rozvodů el. energie</t>
  </si>
  <si>
    <t>Instalace elektroměrného rozvaděče</t>
  </si>
  <si>
    <t>Instalace podružného rozvaděče</t>
  </si>
  <si>
    <t>Osazení vodoměrů</t>
  </si>
  <si>
    <t>Instalace dekontaminační jednotky</t>
  </si>
  <si>
    <t>Instalace regenerační stanice</t>
  </si>
  <si>
    <t>Instalace jednotky sběru a separace volné fáze (aktivní, pasivní)</t>
  </si>
  <si>
    <t>Sanační čerpání</t>
  </si>
  <si>
    <t>Venting, bioventing provoz</t>
  </si>
  <si>
    <t>Čištění čerpaných vod</t>
  </si>
  <si>
    <t>Provoz regenerační stanice</t>
  </si>
  <si>
    <t>Spotřeba elektrické energie</t>
  </si>
  <si>
    <t>Regenerace vzdušného aktivního uhlí</t>
  </si>
  <si>
    <t>Výměna aktivního uhlí ve vodním filru</t>
  </si>
  <si>
    <t xml:space="preserve">Instalace přívodního kabelu </t>
  </si>
  <si>
    <t>Kozí hřbety - Nádrž</t>
  </si>
  <si>
    <t>Výkop rýhy v trase produktovodu</t>
  </si>
  <si>
    <t>6.2.14.</t>
  </si>
  <si>
    <t>6.2.15.</t>
  </si>
  <si>
    <t xml:space="preserve">Bunkry </t>
  </si>
  <si>
    <t>8.1.1.1.</t>
  </si>
  <si>
    <t>8.1.1.2.</t>
  </si>
  <si>
    <t>8.1.1.3.</t>
  </si>
  <si>
    <t>8.1.1.4.</t>
  </si>
  <si>
    <t>8.1.1.5.</t>
  </si>
  <si>
    <t>8.1.2.1.</t>
  </si>
  <si>
    <t>8.1.2.2.</t>
  </si>
  <si>
    <t>8.1.2.3.</t>
  </si>
  <si>
    <t>8.1.2.4.</t>
  </si>
  <si>
    <t>8.1.2.5.</t>
  </si>
  <si>
    <t>8.1.2.6.</t>
  </si>
  <si>
    <t>8.1.2.7.</t>
  </si>
  <si>
    <t>8.2.</t>
  </si>
  <si>
    <t>8.2.1.</t>
  </si>
  <si>
    <t>8.2.2.</t>
  </si>
  <si>
    <t>8.2.3.</t>
  </si>
  <si>
    <t>8.2.4.</t>
  </si>
  <si>
    <t>8.2.5.</t>
  </si>
  <si>
    <t>8.2.6.</t>
  </si>
  <si>
    <t>8.2.7.</t>
  </si>
  <si>
    <t>8.2.8.</t>
  </si>
  <si>
    <t>8.3.</t>
  </si>
  <si>
    <t>8.3.1.</t>
  </si>
  <si>
    <t>8.3.1.1.</t>
  </si>
  <si>
    <t>8.3.1.2.</t>
  </si>
  <si>
    <t>8.3.1.3.</t>
  </si>
  <si>
    <t>8.3.1.4.</t>
  </si>
  <si>
    <t>8.3.1.5.</t>
  </si>
  <si>
    <t>8.3.1.6.</t>
  </si>
  <si>
    <t>8.3.2.</t>
  </si>
  <si>
    <t>8.3.2.1.</t>
  </si>
  <si>
    <t>8.3.2.2.</t>
  </si>
  <si>
    <t>8.3.2.3.</t>
  </si>
  <si>
    <t>8.3.2.4.</t>
  </si>
  <si>
    <t>8.3.3.</t>
  </si>
  <si>
    <t>8.3.3.1.</t>
  </si>
  <si>
    <t>8.3.3.2.</t>
  </si>
  <si>
    <t>8.4.</t>
  </si>
  <si>
    <t>8.4.1.</t>
  </si>
  <si>
    <t>8.4.2.</t>
  </si>
  <si>
    <t>Mělké sondy (hloubka 3 m, 20 ks)</t>
  </si>
  <si>
    <t>Likvidace fibrilového filtru</t>
  </si>
  <si>
    <t>Přerušované sanační čerpání</t>
  </si>
  <si>
    <t xml:space="preserve">Instalace rozvodů </t>
  </si>
  <si>
    <t>Instalace rozvodů a techniky odvodného systému</t>
  </si>
  <si>
    <t>Instalace sanační stanice</t>
  </si>
  <si>
    <t>3.1.2.2.2.</t>
  </si>
  <si>
    <t>3.1.2.4.</t>
  </si>
  <si>
    <t>3.1.2.4.1.</t>
  </si>
  <si>
    <t>3.1.2.4.2.</t>
  </si>
  <si>
    <t xml:space="preserve">Drcení nekontaminovaných sutí </t>
  </si>
  <si>
    <t xml:space="preserve">Vnitrostaveništní přeprava nekontaminovaných sutí </t>
  </si>
  <si>
    <t>Odvoz kontaminovaných sutí</t>
  </si>
  <si>
    <t xml:space="preserve">Odstranění kontaminovaných sutí </t>
  </si>
  <si>
    <t>5.2.10.</t>
  </si>
  <si>
    <t>5.2.11.</t>
  </si>
  <si>
    <t>5.2.12.</t>
  </si>
  <si>
    <t>5.2.13.</t>
  </si>
  <si>
    <t>5.2.14.</t>
  </si>
  <si>
    <t>7.2.10.</t>
  </si>
  <si>
    <t>7.2.11.</t>
  </si>
  <si>
    <t>7.2.12.</t>
  </si>
  <si>
    <t>7.2.13.</t>
  </si>
  <si>
    <t>7.2.14.</t>
  </si>
  <si>
    <t>2.2.4.</t>
  </si>
  <si>
    <t>2.2.5.</t>
  </si>
  <si>
    <t>Demolice železobetonových konstrukcí</t>
  </si>
  <si>
    <t>Elektrikář</t>
  </si>
  <si>
    <t>Hydrokarotážní měření</t>
  </si>
  <si>
    <t>Demolice stávajících zbytků objektu (lokalita N1), bourání ŽB</t>
  </si>
  <si>
    <t>4.3.4.</t>
  </si>
  <si>
    <t>Podpora výtěžnoosti, biodegradace RL</t>
  </si>
  <si>
    <t>8.3.4.</t>
  </si>
  <si>
    <t>6.3.4.</t>
  </si>
  <si>
    <t xml:space="preserve">Aktivace vrtů torpedací </t>
  </si>
  <si>
    <t>Aktivace vrtů torpedací</t>
  </si>
  <si>
    <t>Zpracování databáze SEKM (6 let)</t>
  </si>
  <si>
    <t>Příloha č.  8 - Výkaz výměr: Milovice - Boží Dar - Sanace</t>
  </si>
  <si>
    <t>Revize a oprava zhlaví stávajících vrtů</t>
  </si>
  <si>
    <t>CELKOVÁ       NABÍDKOVÁ CENA</t>
  </si>
  <si>
    <t>Statické posouzení pro odtěžby a torpedaci - Čistírna</t>
  </si>
  <si>
    <t>Statické posouzení pro odtěžby a torpedaci - Bunkry</t>
  </si>
  <si>
    <t>Statické posouzení pro odtěžby a torpedaci - Parůžky</t>
  </si>
  <si>
    <t>Statické posouzení pro odtěžby a torpedaci - N1-N2</t>
  </si>
  <si>
    <t>jednotková cena             (Kč bez DPH)</t>
  </si>
  <si>
    <t>cena celkem           (Kč bez DPH)</t>
  </si>
  <si>
    <t>Geodetické práce záměry produktovodu, výkopů apod.</t>
  </si>
  <si>
    <t>cena celkem            (Kč bez DPH)</t>
  </si>
  <si>
    <t>jednotková cena       (Kč bez DPH)</t>
  </si>
  <si>
    <t>1.2.6.</t>
  </si>
  <si>
    <t>cena celkem    (Kč bez DPH)</t>
  </si>
  <si>
    <t>jednotková cena           (Kč bez DPH)</t>
  </si>
  <si>
    <t xml:space="preserve">celková cena (Kč bez DPH) </t>
  </si>
  <si>
    <t xml:space="preserve">celková cena           (Kč bez DPH) </t>
  </si>
  <si>
    <t>celková cena            (Kč bez DPH)</t>
  </si>
  <si>
    <t>celková cena (Kč bez DPH)</t>
  </si>
  <si>
    <t>celková cena              (Kč bez DPH)</t>
  </si>
  <si>
    <t>cena celkem       (Kč bez DPH)</t>
  </si>
  <si>
    <t>Přeprava výkopu na mezideponii a zpět</t>
  </si>
  <si>
    <t>Zásyp sypaninou se zhutněním</t>
  </si>
  <si>
    <t>Odvoz kontam. výkopu</t>
  </si>
  <si>
    <t>Instalace zasakovacích drénů (2 ks. hloubka 4m, délka 10 m)</t>
  </si>
  <si>
    <t>celková cena      (Kč bez DPH)</t>
  </si>
  <si>
    <t>jednotková cena          (Kč bez DPH)</t>
  </si>
  <si>
    <t>cena celkem      (Kč bez DPH)</t>
  </si>
  <si>
    <t>Instalace zasakovacích drénů (2 ks, délka 10 m)</t>
  </si>
  <si>
    <t>Likvidace odpadů (AU, fáze)</t>
  </si>
  <si>
    <t xml:space="preserve">celková cena          (Kč bez DPH) </t>
  </si>
  <si>
    <t>cena celkem          (Kč bez DPH)</t>
  </si>
  <si>
    <t xml:space="preserve">celková cena         (Kč bez DPH) </t>
  </si>
  <si>
    <t>jednotková cena              (Kč bez DPH)</t>
  </si>
  <si>
    <t>cena celkem         (Kč bez DPH)</t>
  </si>
  <si>
    <t>III.tř. vyluhovatelnosti dle Vyhl. Č. 294/2005 Sb.,  tab. 2.1</t>
  </si>
  <si>
    <t>9.1.</t>
  </si>
  <si>
    <t>Statické posouzení pro odtěžby a torpedaci - Kozí hřbety</t>
  </si>
  <si>
    <t>Výkop, zahrnutí rýhy; položení folie výstražné a pásku FeZn</t>
  </si>
  <si>
    <t>Sanace oblasti Parůžky</t>
  </si>
  <si>
    <t>Sanace oblasti N1-N2</t>
  </si>
  <si>
    <t>7.1.1.2.</t>
  </si>
  <si>
    <t>7.1.1.4.</t>
  </si>
  <si>
    <t>Instalace čerpací a měřicí techniky</t>
  </si>
  <si>
    <t>9.1.1.</t>
  </si>
  <si>
    <t>9.1.1.1.</t>
  </si>
  <si>
    <t>9.1.1.2.</t>
  </si>
  <si>
    <t>9.1.1.3.</t>
  </si>
  <si>
    <t>9.1.1.4.</t>
  </si>
  <si>
    <t>9.1.1.5.</t>
  </si>
  <si>
    <t>9.1.1.6.</t>
  </si>
  <si>
    <t>9.1.1.7.</t>
  </si>
  <si>
    <t>9.1.2.</t>
  </si>
  <si>
    <t>9.1.2.1.</t>
  </si>
  <si>
    <t>9.1.2.2.</t>
  </si>
  <si>
    <t>9.1.2.3.</t>
  </si>
  <si>
    <t>9.1.2.4.</t>
  </si>
  <si>
    <t>9.1.2.5.</t>
  </si>
  <si>
    <t>9.1.2.6.</t>
  </si>
  <si>
    <t>9.1.2.7.</t>
  </si>
  <si>
    <t>9.1.2.8.</t>
  </si>
  <si>
    <t>9.1.2.9.</t>
  </si>
  <si>
    <t>9.1.2.10.</t>
  </si>
  <si>
    <t>9.1.2.11.</t>
  </si>
  <si>
    <t>Hydrogeologicky vystrojený vrt (HDPE/125), 26 ks, hloubka 15 m</t>
  </si>
  <si>
    <t>Hydrogeologicky vystrojený vrt (HDPE/125), 13 ks, hloubka 15 m</t>
  </si>
  <si>
    <t>Hydrogeologicky vystrojený vrt (HDPE/125), 17 ks, hloubka 15 m</t>
  </si>
  <si>
    <t xml:space="preserve"> Hydrogeologicky vystrojený vrt (HDPE/180), 8 ks, hloubka 40 m</t>
  </si>
  <si>
    <t>Monitoring technologický a sanační</t>
  </si>
  <si>
    <r>
      <rPr>
        <b/>
        <sz val="12"/>
        <color indexed="10"/>
        <rFont val="Calibri"/>
        <family val="2"/>
      </rPr>
      <t xml:space="preserve">Laktát sodný </t>
    </r>
    <r>
      <rPr>
        <sz val="12"/>
        <rFont val="Calibri"/>
        <family val="2"/>
      </rPr>
      <t>(60 %)</t>
    </r>
  </si>
  <si>
    <t xml:space="preserve">Položka byla zadavatelem zrušena! </t>
  </si>
  <si>
    <t>5.3.2.1.</t>
  </si>
  <si>
    <t>6.3.2.1.</t>
  </si>
  <si>
    <t>7.3.2.1.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</si>
</sst>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\-;\-#,##0.\-"/>
    <numFmt numFmtId="166" formatCode="#,##0.00;\-#,##0.00"/>
    <numFmt numFmtId="167" formatCode="#,##0.\-\ ;\-#,##0.\-\ "/>
    <numFmt numFmtId="168" formatCode="#,##0.\-;\(#,##0.\-&quot;Kč&quot;\)"/>
    <numFmt numFmtId="169" formatCode="0.0"/>
    <numFmt numFmtId="170" formatCode="#,##0.0\ &quot;Kč&quot;;\-#,##0.0\ &quot;Kč&quot;"/>
    <numFmt numFmtId="171" formatCode="#,##0_ ;\-#,##0\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#,##0.000;\-#,##0.000"/>
    <numFmt numFmtId="177" formatCode="#,##0.0"/>
    <numFmt numFmtId="178" formatCode="#,##0.000"/>
    <numFmt numFmtId="179" formatCode="#,##0.00\ &quot;Kč&quot;"/>
    <numFmt numFmtId="180" formatCode="#,##0\ _K_č"/>
    <numFmt numFmtId="181" formatCode="[$-405]d\.\ mmmm\ yyyy"/>
    <numFmt numFmtId="182" formatCode="000\ 00"/>
    <numFmt numFmtId="183" formatCode="mmm/yyyy"/>
    <numFmt numFmtId="184" formatCode="[$¥€-2]\ #\ ##,000_);[Red]\([$€-2]\ #\ ##,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 CE"/>
      <family val="0"/>
    </font>
    <font>
      <sz val="10"/>
      <name val="Times New Roman CE"/>
      <family val="1"/>
    </font>
    <font>
      <b/>
      <sz val="12"/>
      <name val="Times New Roman CE"/>
      <family val="0"/>
    </font>
    <font>
      <b/>
      <sz val="11"/>
      <name val="Times New Roman CE"/>
      <family val="0"/>
    </font>
    <font>
      <b/>
      <sz val="10"/>
      <name val="Times New Roman CE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sz val="10"/>
      <name val="Arial CE"/>
      <family val="2"/>
    </font>
    <font>
      <b/>
      <i/>
      <sz val="11"/>
      <name val="Times New Roman CE"/>
      <family val="0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Times New Roman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sz val="11"/>
      <color indexed="10"/>
      <name val="Times New Roman CE"/>
      <family val="0"/>
    </font>
    <font>
      <sz val="10"/>
      <color indexed="10"/>
      <name val="Times New Roman CE"/>
      <family val="1"/>
    </font>
    <font>
      <b/>
      <i/>
      <sz val="11"/>
      <color indexed="10"/>
      <name val="Times New Roman CE"/>
      <family val="0"/>
    </font>
    <font>
      <b/>
      <i/>
      <sz val="12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i/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1"/>
      <color rgb="FFFF0000"/>
      <name val="Times New Roman CE"/>
      <family val="0"/>
    </font>
    <font>
      <sz val="10"/>
      <color rgb="FFFF0000"/>
      <name val="Times New Roman CE"/>
      <family val="1"/>
    </font>
    <font>
      <b/>
      <i/>
      <sz val="11"/>
      <color rgb="FFFF0000"/>
      <name val="Times New Roman CE"/>
      <family val="0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53" fillId="19" borderId="0" applyNumberFormat="0" applyBorder="0" applyAlignment="0" applyProtection="0"/>
    <xf numFmtId="0" fontId="19" fillId="20" borderId="0" applyNumberFormat="0" applyBorder="0" applyAlignment="0" applyProtection="0"/>
    <xf numFmtId="0" fontId="53" fillId="21" borderId="0" applyNumberFormat="0" applyBorder="0" applyAlignment="0" applyProtection="0"/>
    <xf numFmtId="0" fontId="19" fillId="13" borderId="0" applyNumberFormat="0" applyBorder="0" applyAlignment="0" applyProtection="0"/>
    <xf numFmtId="0" fontId="53" fillId="14" borderId="0" applyNumberFormat="0" applyBorder="0" applyAlignment="0" applyProtection="0"/>
    <xf numFmtId="0" fontId="19" fillId="14" borderId="0" applyNumberFormat="0" applyBorder="0" applyAlignment="0" applyProtection="0"/>
    <xf numFmtId="0" fontId="53" fillId="22" borderId="0" applyNumberFormat="0" applyBorder="0" applyAlignment="0" applyProtection="0"/>
    <xf numFmtId="0" fontId="19" fillId="22" borderId="0" applyNumberFormat="0" applyBorder="0" applyAlignment="0" applyProtection="0"/>
    <xf numFmtId="0" fontId="53" fillId="23" borderId="0" applyNumberFormat="0" applyBorder="0" applyAlignment="0" applyProtection="0"/>
    <xf numFmtId="0" fontId="19" fillId="24" borderId="0" applyNumberFormat="0" applyBorder="0" applyAlignment="0" applyProtection="0"/>
    <xf numFmtId="0" fontId="53" fillId="25" borderId="0" applyNumberFormat="0" applyBorder="0" applyAlignment="0" applyProtection="0"/>
    <xf numFmtId="0" fontId="19" fillId="25" borderId="0" applyNumberFormat="0" applyBorder="0" applyAlignment="0" applyProtection="0"/>
    <xf numFmtId="0" fontId="54" fillId="0" borderId="1" applyNumberFormat="0" applyFill="0" applyAlignment="0" applyProtection="0"/>
    <xf numFmtId="0" fontId="20" fillId="0" borderId="2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21" fillId="3" borderId="0" applyNumberFormat="0" applyBorder="0" applyAlignment="0" applyProtection="0"/>
    <xf numFmtId="0" fontId="56" fillId="27" borderId="3" applyNumberFormat="0" applyAlignment="0" applyProtection="0"/>
    <xf numFmtId="0" fontId="22" fillId="28" borderId="4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23" fillId="0" borderId="6" applyNumberFormat="0" applyFill="0" applyAlignment="0" applyProtection="0"/>
    <xf numFmtId="0" fontId="58" fillId="0" borderId="7" applyNumberFormat="0" applyFill="0" applyAlignment="0" applyProtection="0"/>
    <xf numFmtId="0" fontId="24" fillId="0" borderId="8" applyNumberFormat="0" applyFill="0" applyAlignment="0" applyProtection="0"/>
    <xf numFmtId="0" fontId="59" fillId="0" borderId="9" applyNumberFormat="0" applyFill="0" applyAlignment="0" applyProtection="0"/>
    <xf numFmtId="0" fontId="25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7" fillId="30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" fillId="31" borderId="11" applyNumberFormat="0" applyFont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0" fontId="62" fillId="0" borderId="13" applyNumberFormat="0" applyFill="0" applyAlignment="0" applyProtection="0"/>
    <xf numFmtId="0" fontId="28" fillId="0" borderId="14" applyNumberFormat="0" applyFill="0" applyAlignment="0" applyProtection="0"/>
    <xf numFmtId="0" fontId="63" fillId="33" borderId="0" applyNumberFormat="0" applyBorder="0" applyAlignment="0" applyProtection="0"/>
    <xf numFmtId="0" fontId="29" fillId="4" borderId="0" applyNumberFormat="0" applyBorder="0" applyAlignment="0" applyProtection="0"/>
    <xf numFmtId="0" fontId="6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5" fillId="34" borderId="15" applyNumberFormat="0" applyAlignment="0" applyProtection="0"/>
    <xf numFmtId="0" fontId="31" fillId="9" borderId="16" applyNumberFormat="0" applyAlignment="0" applyProtection="0"/>
    <xf numFmtId="0" fontId="66" fillId="35" borderId="15" applyNumberFormat="0" applyAlignment="0" applyProtection="0"/>
    <xf numFmtId="0" fontId="32" fillId="36" borderId="16" applyNumberFormat="0" applyAlignment="0" applyProtection="0"/>
    <xf numFmtId="0" fontId="67" fillId="35" borderId="17" applyNumberFormat="0" applyAlignment="0" applyProtection="0"/>
    <xf numFmtId="0" fontId="33" fillId="36" borderId="18" applyNumberFormat="0" applyAlignment="0" applyProtection="0"/>
    <xf numFmtId="0" fontId="6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19" fillId="38" borderId="0" applyNumberFormat="0" applyBorder="0" applyAlignment="0" applyProtection="0"/>
    <xf numFmtId="0" fontId="53" fillId="39" borderId="0" applyNumberFormat="0" applyBorder="0" applyAlignment="0" applyProtection="0"/>
    <xf numFmtId="0" fontId="19" fillId="40" borderId="0" applyNumberFormat="0" applyBorder="0" applyAlignment="0" applyProtection="0"/>
    <xf numFmtId="0" fontId="53" fillId="41" borderId="0" applyNumberFormat="0" applyBorder="0" applyAlignment="0" applyProtection="0"/>
    <xf numFmtId="0" fontId="19" fillId="42" borderId="0" applyNumberFormat="0" applyBorder="0" applyAlignment="0" applyProtection="0"/>
    <xf numFmtId="0" fontId="53" fillId="43" borderId="0" applyNumberFormat="0" applyBorder="0" applyAlignment="0" applyProtection="0"/>
    <xf numFmtId="0" fontId="19" fillId="22" borderId="0" applyNumberFormat="0" applyBorder="0" applyAlignment="0" applyProtection="0"/>
    <xf numFmtId="0" fontId="53" fillId="44" borderId="0" applyNumberFormat="0" applyBorder="0" applyAlignment="0" applyProtection="0"/>
    <xf numFmtId="0" fontId="19" fillId="24" borderId="0" applyNumberFormat="0" applyBorder="0" applyAlignment="0" applyProtection="0"/>
    <xf numFmtId="0" fontId="53" fillId="45" borderId="0" applyNumberFormat="0" applyBorder="0" applyAlignment="0" applyProtection="0"/>
    <xf numFmtId="0" fontId="19" fillId="46" borderId="0" applyNumberFormat="0" applyBorder="0" applyAlignment="0" applyProtection="0"/>
  </cellStyleXfs>
  <cellXfs count="308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4" fontId="6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/>
    </xf>
    <xf numFmtId="177" fontId="1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14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69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38" fillId="0" borderId="0" xfId="0" applyFont="1" applyAlignment="1">
      <alignment/>
    </xf>
    <xf numFmtId="0" fontId="64" fillId="0" borderId="0" xfId="0" applyFont="1" applyAlignment="1">
      <alignment/>
    </xf>
    <xf numFmtId="0" fontId="7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4" fillId="0" borderId="0" xfId="0" applyFont="1" applyFill="1" applyAlignment="1">
      <alignment/>
    </xf>
    <xf numFmtId="0" fontId="71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72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42" fillId="31" borderId="19" xfId="75" applyFont="1" applyFill="1" applyBorder="1" applyAlignment="1">
      <alignment vertical="center" wrapText="1"/>
      <protection/>
    </xf>
    <xf numFmtId="0" fontId="42" fillId="31" borderId="19" xfId="75" applyFont="1" applyFill="1" applyBorder="1" applyAlignment="1">
      <alignment wrapText="1"/>
      <protection/>
    </xf>
    <xf numFmtId="49" fontId="43" fillId="36" borderId="20" xfId="0" applyNumberFormat="1" applyFont="1" applyFill="1" applyBorder="1" applyAlignment="1">
      <alignment horizontal="center" vertical="center" wrapText="1"/>
    </xf>
    <xf numFmtId="49" fontId="43" fillId="36" borderId="19" xfId="0" applyNumberFormat="1" applyFont="1" applyFill="1" applyBorder="1" applyAlignment="1">
      <alignment horizontal="center" vertical="center" wrapText="1"/>
    </xf>
    <xf numFmtId="49" fontId="43" fillId="36" borderId="21" xfId="0" applyNumberFormat="1" applyFont="1" applyFill="1" applyBorder="1" applyAlignment="1">
      <alignment horizontal="center" vertical="center" wrapText="1"/>
    </xf>
    <xf numFmtId="0" fontId="44" fillId="0" borderId="22" xfId="0" applyFont="1" applyBorder="1" applyAlignment="1">
      <alignment vertical="center" wrapText="1"/>
    </xf>
    <xf numFmtId="164" fontId="44" fillId="0" borderId="23" xfId="0" applyNumberFormat="1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164" fontId="44" fillId="0" borderId="21" xfId="0" applyNumberFormat="1" applyFont="1" applyBorder="1" applyAlignment="1">
      <alignment vertical="center" wrapText="1"/>
    </xf>
    <xf numFmtId="164" fontId="44" fillId="0" borderId="24" xfId="0" applyNumberFormat="1" applyFont="1" applyBorder="1" applyAlignment="1">
      <alignment vertical="center" wrapText="1"/>
    </xf>
    <xf numFmtId="49" fontId="44" fillId="0" borderId="25" xfId="0" applyNumberFormat="1" applyFont="1" applyBorder="1" applyAlignment="1">
      <alignment horizontal="left" vertical="center" wrapText="1"/>
    </xf>
    <xf numFmtId="49" fontId="44" fillId="0" borderId="2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45" fillId="47" borderId="26" xfId="0" applyNumberFormat="1" applyFont="1" applyFill="1" applyBorder="1" applyAlignment="1">
      <alignment horizontal="left" vertical="center" wrapText="1"/>
    </xf>
    <xf numFmtId="0" fontId="45" fillId="47" borderId="27" xfId="0" applyFont="1" applyFill="1" applyBorder="1" applyAlignment="1">
      <alignment vertical="center" wrapText="1"/>
    </xf>
    <xf numFmtId="164" fontId="45" fillId="47" borderId="28" xfId="0" applyNumberFormat="1" applyFont="1" applyFill="1" applyBorder="1" applyAlignment="1">
      <alignment vertical="center" wrapText="1"/>
    </xf>
    <xf numFmtId="49" fontId="36" fillId="36" borderId="29" xfId="0" applyNumberFormat="1" applyFont="1" applyFill="1" applyBorder="1" applyAlignment="1">
      <alignment horizontal="center" vertical="center" wrapText="1"/>
    </xf>
    <xf numFmtId="49" fontId="46" fillId="36" borderId="25" xfId="0" applyNumberFormat="1" applyFont="1" applyFill="1" applyBorder="1" applyAlignment="1">
      <alignment horizontal="left" vertical="center" wrapText="1"/>
    </xf>
    <xf numFmtId="5" fontId="46" fillId="36" borderId="23" xfId="0" applyNumberFormat="1" applyFont="1" applyFill="1" applyBorder="1" applyAlignment="1">
      <alignment horizontal="right" vertical="center" wrapText="1"/>
    </xf>
    <xf numFmtId="49" fontId="73" fillId="36" borderId="30" xfId="0" applyNumberFormat="1" applyFont="1" applyFill="1" applyBorder="1" applyAlignment="1">
      <alignment horizontal="center" vertical="center"/>
    </xf>
    <xf numFmtId="0" fontId="47" fillId="36" borderId="31" xfId="0" applyFont="1" applyFill="1" applyBorder="1" applyAlignment="1">
      <alignment horizontal="center" vertical="center"/>
    </xf>
    <xf numFmtId="0" fontId="47" fillId="36" borderId="31" xfId="0" applyFont="1" applyFill="1" applyBorder="1" applyAlignment="1">
      <alignment horizontal="center" vertical="center" wrapText="1"/>
    </xf>
    <xf numFmtId="49" fontId="46" fillId="30" borderId="26" xfId="0" applyNumberFormat="1" applyFont="1" applyFill="1" applyBorder="1" applyAlignment="1">
      <alignment horizontal="left" vertical="center"/>
    </xf>
    <xf numFmtId="164" fontId="46" fillId="30" borderId="28" xfId="0" applyNumberFormat="1" applyFont="1" applyFill="1" applyBorder="1" applyAlignment="1">
      <alignment horizontal="right" vertical="center" wrapText="1"/>
    </xf>
    <xf numFmtId="49" fontId="48" fillId="32" borderId="25" xfId="0" applyNumberFormat="1" applyFont="1" applyFill="1" applyBorder="1" applyAlignment="1">
      <alignment horizontal="left" vertical="center"/>
    </xf>
    <xf numFmtId="164" fontId="48" fillId="32" borderId="23" xfId="0" applyNumberFormat="1" applyFont="1" applyFill="1" applyBorder="1" applyAlignment="1">
      <alignment horizontal="right" vertical="center" wrapText="1"/>
    </xf>
    <xf numFmtId="0" fontId="73" fillId="0" borderId="25" xfId="0" applyFont="1" applyBorder="1" applyAlignment="1">
      <alignment horizontal="left"/>
    </xf>
    <xf numFmtId="0" fontId="73" fillId="0" borderId="22" xfId="0" applyFont="1" applyBorder="1" applyAlignment="1">
      <alignment/>
    </xf>
    <xf numFmtId="164" fontId="73" fillId="0" borderId="22" xfId="0" applyNumberFormat="1" applyFont="1" applyBorder="1" applyAlignment="1">
      <alignment/>
    </xf>
    <xf numFmtId="164" fontId="73" fillId="0" borderId="23" xfId="0" applyNumberFormat="1" applyFont="1" applyFill="1" applyBorder="1" applyAlignment="1">
      <alignment/>
    </xf>
    <xf numFmtId="164" fontId="73" fillId="0" borderId="23" xfId="0" applyNumberFormat="1" applyFont="1" applyBorder="1" applyAlignment="1">
      <alignment/>
    </xf>
    <xf numFmtId="0" fontId="73" fillId="0" borderId="20" xfId="0" applyFont="1" applyBorder="1" applyAlignment="1">
      <alignment horizontal="left"/>
    </xf>
    <xf numFmtId="0" fontId="73" fillId="0" borderId="19" xfId="0" applyFont="1" applyBorder="1" applyAlignment="1">
      <alignment/>
    </xf>
    <xf numFmtId="164" fontId="73" fillId="0" borderId="19" xfId="0" applyNumberFormat="1" applyFont="1" applyBorder="1" applyAlignment="1">
      <alignment/>
    </xf>
    <xf numFmtId="164" fontId="73" fillId="0" borderId="21" xfId="0" applyNumberFormat="1" applyFont="1" applyBorder="1" applyAlignment="1">
      <alignment/>
    </xf>
    <xf numFmtId="14" fontId="73" fillId="0" borderId="25" xfId="0" applyNumberFormat="1" applyFont="1" applyBorder="1" applyAlignment="1">
      <alignment horizontal="left"/>
    </xf>
    <xf numFmtId="0" fontId="36" fillId="0" borderId="22" xfId="0" applyFont="1" applyBorder="1" applyAlignment="1">
      <alignment/>
    </xf>
    <xf numFmtId="0" fontId="73" fillId="0" borderId="25" xfId="0" applyNumberFormat="1" applyFont="1" applyBorder="1" applyAlignment="1">
      <alignment horizontal="left"/>
    </xf>
    <xf numFmtId="0" fontId="73" fillId="0" borderId="20" xfId="0" applyNumberFormat="1" applyFont="1" applyBorder="1" applyAlignment="1">
      <alignment horizontal="left"/>
    </xf>
    <xf numFmtId="0" fontId="73" fillId="0" borderId="25" xfId="0" applyFont="1" applyFill="1" applyBorder="1" applyAlignment="1">
      <alignment horizontal="left"/>
    </xf>
    <xf numFmtId="0" fontId="73" fillId="0" borderId="22" xfId="0" applyFont="1" applyFill="1" applyBorder="1" applyAlignment="1">
      <alignment/>
    </xf>
    <xf numFmtId="164" fontId="73" fillId="0" borderId="22" xfId="0" applyNumberFormat="1" applyFont="1" applyFill="1" applyBorder="1" applyAlignment="1">
      <alignment/>
    </xf>
    <xf numFmtId="0" fontId="73" fillId="0" borderId="20" xfId="0" applyFont="1" applyFill="1" applyBorder="1" applyAlignment="1">
      <alignment horizontal="left"/>
    </xf>
    <xf numFmtId="0" fontId="73" fillId="0" borderId="19" xfId="0" applyFont="1" applyFill="1" applyBorder="1" applyAlignment="1">
      <alignment/>
    </xf>
    <xf numFmtId="164" fontId="73" fillId="0" borderId="19" xfId="0" applyNumberFormat="1" applyFont="1" applyFill="1" applyBorder="1" applyAlignment="1">
      <alignment/>
    </xf>
    <xf numFmtId="164" fontId="73" fillId="0" borderId="21" xfId="0" applyNumberFormat="1" applyFont="1" applyFill="1" applyBorder="1" applyAlignment="1">
      <alignment/>
    </xf>
    <xf numFmtId="0" fontId="36" fillId="0" borderId="22" xfId="0" applyFont="1" applyFill="1" applyBorder="1" applyAlignment="1">
      <alignment/>
    </xf>
    <xf numFmtId="49" fontId="46" fillId="30" borderId="32" xfId="0" applyNumberFormat="1" applyFont="1" applyFill="1" applyBorder="1" applyAlignment="1">
      <alignment horizontal="left" vertical="center"/>
    </xf>
    <xf numFmtId="164" fontId="46" fillId="30" borderId="33" xfId="0" applyNumberFormat="1" applyFont="1" applyFill="1" applyBorder="1" applyAlignment="1">
      <alignment horizontal="right" vertical="center" wrapText="1"/>
    </xf>
    <xf numFmtId="14" fontId="73" fillId="0" borderId="20" xfId="0" applyNumberFormat="1" applyFont="1" applyFill="1" applyBorder="1" applyAlignment="1">
      <alignment horizontal="left"/>
    </xf>
    <xf numFmtId="0" fontId="73" fillId="0" borderId="22" xfId="0" applyFont="1" applyBorder="1" applyAlignment="1">
      <alignment horizontal="center"/>
    </xf>
    <xf numFmtId="3" fontId="73" fillId="0" borderId="22" xfId="0" applyNumberFormat="1" applyFont="1" applyFill="1" applyBorder="1" applyAlignment="1">
      <alignment horizontal="center"/>
    </xf>
    <xf numFmtId="5" fontId="36" fillId="36" borderId="24" xfId="0" applyNumberFormat="1" applyFont="1" applyFill="1" applyBorder="1" applyAlignment="1">
      <alignment horizontal="center" vertical="center" wrapText="1"/>
    </xf>
    <xf numFmtId="3" fontId="73" fillId="0" borderId="22" xfId="0" applyNumberFormat="1" applyFont="1" applyBorder="1" applyAlignment="1">
      <alignment horizontal="center"/>
    </xf>
    <xf numFmtId="0" fontId="73" fillId="0" borderId="19" xfId="0" applyFont="1" applyBorder="1" applyAlignment="1">
      <alignment horizontal="center"/>
    </xf>
    <xf numFmtId="3" fontId="73" fillId="0" borderId="19" xfId="0" applyNumberFormat="1" applyFont="1" applyFill="1" applyBorder="1" applyAlignment="1">
      <alignment horizontal="center"/>
    </xf>
    <xf numFmtId="3" fontId="73" fillId="0" borderId="19" xfId="0" applyNumberFormat="1" applyFont="1" applyBorder="1" applyAlignment="1">
      <alignment horizontal="center"/>
    </xf>
    <xf numFmtId="0" fontId="73" fillId="0" borderId="19" xfId="0" applyFont="1" applyFill="1" applyBorder="1" applyAlignment="1">
      <alignment horizontal="center"/>
    </xf>
    <xf numFmtId="0" fontId="73" fillId="0" borderId="22" xfId="0" applyFont="1" applyFill="1" applyBorder="1" applyAlignment="1">
      <alignment horizontal="center"/>
    </xf>
    <xf numFmtId="49" fontId="45" fillId="48" borderId="26" xfId="0" applyNumberFormat="1" applyFont="1" applyFill="1" applyBorder="1" applyAlignment="1">
      <alignment horizontal="left" vertical="center" wrapText="1"/>
    </xf>
    <xf numFmtId="0" fontId="45" fillId="48" borderId="27" xfId="0" applyFont="1" applyFill="1" applyBorder="1" applyAlignment="1">
      <alignment vertical="center" wrapText="1"/>
    </xf>
    <xf numFmtId="164" fontId="45" fillId="48" borderId="28" xfId="0" applyNumberFormat="1" applyFont="1" applyFill="1" applyBorder="1" applyAlignment="1">
      <alignment vertical="center" wrapText="1"/>
    </xf>
    <xf numFmtId="49" fontId="36" fillId="36" borderId="30" xfId="0" applyNumberFormat="1" applyFont="1" applyFill="1" applyBorder="1" applyAlignment="1">
      <alignment horizontal="left" vertical="center" wrapText="1"/>
    </xf>
    <xf numFmtId="0" fontId="36" fillId="36" borderId="31" xfId="0" applyFont="1" applyFill="1" applyBorder="1" applyAlignment="1">
      <alignment horizontal="center" vertical="center" wrapText="1"/>
    </xf>
    <xf numFmtId="0" fontId="36" fillId="0" borderId="22" xfId="0" applyFont="1" applyBorder="1" applyAlignment="1">
      <alignment horizontal="justify" vertical="top" wrapText="1"/>
    </xf>
    <xf numFmtId="0" fontId="36" fillId="0" borderId="22" xfId="0" applyFont="1" applyBorder="1" applyAlignment="1">
      <alignment horizontal="center" vertical="top" wrapText="1"/>
    </xf>
    <xf numFmtId="164" fontId="36" fillId="0" borderId="22" xfId="0" applyNumberFormat="1" applyFont="1" applyFill="1" applyBorder="1" applyAlignment="1">
      <alignment horizontal="right"/>
    </xf>
    <xf numFmtId="164" fontId="36" fillId="0" borderId="23" xfId="0" applyNumberFormat="1" applyFont="1" applyBorder="1" applyAlignment="1">
      <alignment/>
    </xf>
    <xf numFmtId="0" fontId="36" fillId="0" borderId="19" xfId="0" applyFont="1" applyBorder="1" applyAlignment="1">
      <alignment horizontal="justify" vertical="top" wrapText="1"/>
    </xf>
    <xf numFmtId="0" fontId="36" fillId="0" borderId="19" xfId="0" applyFont="1" applyBorder="1" applyAlignment="1">
      <alignment horizontal="center" vertical="top" wrapText="1"/>
    </xf>
    <xf numFmtId="164" fontId="36" fillId="0" borderId="19" xfId="0" applyNumberFormat="1" applyFont="1" applyFill="1" applyBorder="1" applyAlignment="1">
      <alignment horizontal="right"/>
    </xf>
    <xf numFmtId="164" fontId="36" fillId="0" borderId="21" xfId="0" applyNumberFormat="1" applyFont="1" applyBorder="1" applyAlignment="1">
      <alignment/>
    </xf>
    <xf numFmtId="3" fontId="36" fillId="0" borderId="22" xfId="0" applyNumberFormat="1" applyFont="1" applyBorder="1" applyAlignment="1">
      <alignment horizontal="center" vertical="top" wrapText="1"/>
    </xf>
    <xf numFmtId="3" fontId="36" fillId="0" borderId="19" xfId="0" applyNumberFormat="1" applyFont="1" applyBorder="1" applyAlignment="1">
      <alignment horizontal="center" vertical="top" wrapText="1"/>
    </xf>
    <xf numFmtId="49" fontId="45" fillId="49" borderId="26" xfId="0" applyNumberFormat="1" applyFont="1" applyFill="1" applyBorder="1" applyAlignment="1">
      <alignment horizontal="left" vertical="center" wrapText="1"/>
    </xf>
    <xf numFmtId="0" fontId="45" fillId="49" borderId="27" xfId="0" applyFont="1" applyFill="1" applyBorder="1" applyAlignment="1">
      <alignment vertical="center" wrapText="1"/>
    </xf>
    <xf numFmtId="164" fontId="45" fillId="49" borderId="28" xfId="0" applyNumberFormat="1" applyFont="1" applyFill="1" applyBorder="1" applyAlignment="1">
      <alignment vertical="center" wrapText="1"/>
    </xf>
    <xf numFmtId="49" fontId="73" fillId="36" borderId="20" xfId="0" applyNumberFormat="1" applyFont="1" applyFill="1" applyBorder="1" applyAlignment="1">
      <alignment horizontal="center" vertical="center"/>
    </xf>
    <xf numFmtId="0" fontId="47" fillId="36" borderId="19" xfId="0" applyFont="1" applyFill="1" applyBorder="1" applyAlignment="1">
      <alignment horizontal="center" vertical="center"/>
    </xf>
    <xf numFmtId="0" fontId="47" fillId="36" borderId="19" xfId="0" applyFont="1" applyFill="1" applyBorder="1" applyAlignment="1">
      <alignment horizontal="center" vertical="center" wrapText="1"/>
    </xf>
    <xf numFmtId="5" fontId="36" fillId="36" borderId="21" xfId="0" applyNumberFormat="1" applyFont="1" applyFill="1" applyBorder="1" applyAlignment="1">
      <alignment horizontal="center" vertical="center" wrapText="1"/>
    </xf>
    <xf numFmtId="49" fontId="36" fillId="0" borderId="25" xfId="0" applyNumberFormat="1" applyFont="1" applyFill="1" applyBorder="1" applyAlignment="1">
      <alignment horizontal="left" vertical="center"/>
    </xf>
    <xf numFmtId="0" fontId="36" fillId="0" borderId="22" xfId="0" applyFont="1" applyFill="1" applyBorder="1" applyAlignment="1">
      <alignment horizontal="left" vertical="center" wrapText="1"/>
    </xf>
    <xf numFmtId="0" fontId="36" fillId="0" borderId="22" xfId="0" applyFont="1" applyFill="1" applyBorder="1" applyAlignment="1">
      <alignment horizontal="center" vertical="center" wrapText="1"/>
    </xf>
    <xf numFmtId="164" fontId="36" fillId="0" borderId="23" xfId="0" applyNumberFormat="1" applyFont="1" applyFill="1" applyBorder="1" applyAlignment="1">
      <alignment horizontal="right" vertical="center" wrapText="1"/>
    </xf>
    <xf numFmtId="49" fontId="36" fillId="0" borderId="25" xfId="0" applyNumberFormat="1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center" vertical="center" wrapText="1"/>
    </xf>
    <xf numFmtId="164" fontId="46" fillId="0" borderId="23" xfId="0" applyNumberFormat="1" applyFont="1" applyBorder="1" applyAlignment="1">
      <alignment horizontal="right" vertical="center" wrapText="1"/>
    </xf>
    <xf numFmtId="3" fontId="36" fillId="0" borderId="22" xfId="0" applyNumberFormat="1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left" vertical="center" wrapText="1"/>
    </xf>
    <xf numFmtId="5" fontId="46" fillId="0" borderId="23" xfId="0" applyNumberFormat="1" applyFont="1" applyFill="1" applyBorder="1" applyAlignment="1">
      <alignment horizontal="right" vertical="center" wrapText="1"/>
    </xf>
    <xf numFmtId="49" fontId="36" fillId="0" borderId="25" xfId="0" applyNumberFormat="1" applyFont="1" applyFill="1" applyBorder="1" applyAlignment="1">
      <alignment horizontal="left"/>
    </xf>
    <xf numFmtId="5" fontId="36" fillId="0" borderId="23" xfId="0" applyNumberFormat="1" applyFont="1" applyFill="1" applyBorder="1" applyAlignment="1">
      <alignment horizontal="right" vertical="center" wrapText="1"/>
    </xf>
    <xf numFmtId="49" fontId="73" fillId="0" borderId="25" xfId="0" applyNumberFormat="1" applyFont="1" applyBorder="1" applyAlignment="1">
      <alignment horizontal="left"/>
    </xf>
    <xf numFmtId="0" fontId="36" fillId="0" borderId="22" xfId="0" applyFont="1" applyFill="1" applyBorder="1" applyAlignment="1">
      <alignment horizontal="left" vertical="center"/>
    </xf>
    <xf numFmtId="0" fontId="36" fillId="0" borderId="22" xfId="0" applyFont="1" applyFill="1" applyBorder="1" applyAlignment="1">
      <alignment horizontal="center" vertical="center"/>
    </xf>
    <xf numFmtId="5" fontId="36" fillId="0" borderId="23" xfId="0" applyNumberFormat="1" applyFont="1" applyFill="1" applyBorder="1" applyAlignment="1">
      <alignment vertical="center" wrapText="1"/>
    </xf>
    <xf numFmtId="49" fontId="47" fillId="0" borderId="25" xfId="0" applyNumberFormat="1" applyFont="1" applyBorder="1" applyAlignment="1">
      <alignment horizontal="left"/>
    </xf>
    <xf numFmtId="0" fontId="46" fillId="0" borderId="22" xfId="0" applyFont="1" applyFill="1" applyBorder="1" applyAlignment="1">
      <alignment horizontal="center" vertical="center" wrapText="1"/>
    </xf>
    <xf numFmtId="3" fontId="46" fillId="0" borderId="22" xfId="0" applyNumberFormat="1" applyFont="1" applyFill="1" applyBorder="1" applyAlignment="1">
      <alignment horizontal="center" vertical="center" wrapText="1"/>
    </xf>
    <xf numFmtId="0" fontId="46" fillId="0" borderId="22" xfId="0" applyFont="1" applyBorder="1" applyAlignment="1">
      <alignment horizontal="left" vertical="center"/>
    </xf>
    <xf numFmtId="0" fontId="36" fillId="0" borderId="22" xfId="0" applyFont="1" applyBorder="1" applyAlignment="1">
      <alignment horizontal="center" vertical="center"/>
    </xf>
    <xf numFmtId="3" fontId="36" fillId="0" borderId="22" xfId="0" applyNumberFormat="1" applyFont="1" applyBorder="1" applyAlignment="1">
      <alignment horizontal="center" vertical="center" wrapText="1"/>
    </xf>
    <xf numFmtId="49" fontId="36" fillId="0" borderId="20" xfId="0" applyNumberFormat="1" applyFont="1" applyFill="1" applyBorder="1" applyAlignment="1">
      <alignment horizontal="left" vertical="center"/>
    </xf>
    <xf numFmtId="0" fontId="36" fillId="0" borderId="19" xfId="0" applyFont="1" applyFill="1" applyBorder="1" applyAlignment="1">
      <alignment horizontal="left" vertical="center" wrapText="1"/>
    </xf>
    <xf numFmtId="0" fontId="36" fillId="0" borderId="19" xfId="0" applyFont="1" applyFill="1" applyBorder="1" applyAlignment="1">
      <alignment horizontal="center" vertical="center" wrapText="1"/>
    </xf>
    <xf numFmtId="3" fontId="36" fillId="0" borderId="19" xfId="0" applyNumberFormat="1" applyFont="1" applyFill="1" applyBorder="1" applyAlignment="1">
      <alignment horizontal="center" vertical="center" wrapText="1"/>
    </xf>
    <xf numFmtId="164" fontId="36" fillId="0" borderId="21" xfId="0" applyNumberFormat="1" applyFont="1" applyFill="1" applyBorder="1" applyAlignment="1">
      <alignment horizontal="right" vertical="center" wrapText="1"/>
    </xf>
    <xf numFmtId="0" fontId="73" fillId="0" borderId="25" xfId="0" applyFont="1" applyBorder="1" applyAlignment="1">
      <alignment horizontal="left" vertical="center"/>
    </xf>
    <xf numFmtId="0" fontId="36" fillId="0" borderId="22" xfId="0" applyFont="1" applyBorder="1" applyAlignment="1">
      <alignment horizontal="left" vertical="center" wrapText="1"/>
    </xf>
    <xf numFmtId="164" fontId="36" fillId="0" borderId="23" xfId="0" applyNumberFormat="1" applyFont="1" applyBorder="1" applyAlignment="1">
      <alignment horizontal="right" vertical="center" wrapText="1"/>
    </xf>
    <xf numFmtId="0" fontId="73" fillId="0" borderId="20" xfId="0" applyFont="1" applyBorder="1" applyAlignment="1">
      <alignment horizontal="left" vertical="center"/>
    </xf>
    <xf numFmtId="0" fontId="73" fillId="0" borderId="19" xfId="0" applyFont="1" applyBorder="1" applyAlignment="1">
      <alignment vertical="center"/>
    </xf>
    <xf numFmtId="0" fontId="73" fillId="0" borderId="19" xfId="0" applyFont="1" applyBorder="1" applyAlignment="1">
      <alignment horizontal="center" vertical="center"/>
    </xf>
    <xf numFmtId="3" fontId="73" fillId="0" borderId="19" xfId="0" applyNumberFormat="1" applyFont="1" applyBorder="1" applyAlignment="1">
      <alignment horizontal="center" vertical="center"/>
    </xf>
    <xf numFmtId="164" fontId="36" fillId="0" borderId="21" xfId="0" applyNumberFormat="1" applyFont="1" applyBorder="1" applyAlignment="1">
      <alignment horizontal="right" vertical="center" wrapText="1"/>
    </xf>
    <xf numFmtId="164" fontId="36" fillId="0" borderId="22" xfId="0" applyNumberFormat="1" applyFont="1" applyFill="1" applyBorder="1" applyAlignment="1">
      <alignment horizontal="right" vertical="center" wrapText="1"/>
    </xf>
    <xf numFmtId="0" fontId="36" fillId="0" borderId="22" xfId="0" applyFont="1" applyFill="1" applyBorder="1" applyAlignment="1">
      <alignment horizontal="right" vertical="center" wrapText="1"/>
    </xf>
    <xf numFmtId="0" fontId="46" fillId="0" borderId="22" xfId="0" applyFont="1" applyFill="1" applyBorder="1" applyAlignment="1">
      <alignment horizontal="right" vertical="center" wrapText="1"/>
    </xf>
    <xf numFmtId="164" fontId="36" fillId="0" borderId="19" xfId="0" applyNumberFormat="1" applyFont="1" applyFill="1" applyBorder="1" applyAlignment="1">
      <alignment horizontal="right" vertical="center" wrapText="1"/>
    </xf>
    <xf numFmtId="164" fontId="36" fillId="0" borderId="22" xfId="0" applyNumberFormat="1" applyFont="1" applyBorder="1" applyAlignment="1">
      <alignment horizontal="right" vertical="center" wrapText="1"/>
    </xf>
    <xf numFmtId="164" fontId="73" fillId="0" borderId="19" xfId="0" applyNumberFormat="1" applyFont="1" applyBorder="1" applyAlignment="1">
      <alignment horizontal="right" vertical="center"/>
    </xf>
    <xf numFmtId="49" fontId="45" fillId="50" borderId="26" xfId="0" applyNumberFormat="1" applyFont="1" applyFill="1" applyBorder="1" applyAlignment="1">
      <alignment horizontal="left" vertical="center" wrapText="1"/>
    </xf>
    <xf numFmtId="0" fontId="45" fillId="50" borderId="27" xfId="0" applyFont="1" applyFill="1" applyBorder="1" applyAlignment="1">
      <alignment vertical="center" wrapText="1"/>
    </xf>
    <xf numFmtId="164" fontId="45" fillId="50" borderId="28" xfId="0" applyNumberFormat="1" applyFont="1" applyFill="1" applyBorder="1" applyAlignment="1">
      <alignment vertical="center" wrapText="1"/>
    </xf>
    <xf numFmtId="0" fontId="47" fillId="36" borderId="28" xfId="0" applyFont="1" applyFill="1" applyBorder="1" applyAlignment="1">
      <alignment horizontal="center" vertical="center" wrapText="1"/>
    </xf>
    <xf numFmtId="0" fontId="47" fillId="36" borderId="34" xfId="0" applyFont="1" applyFill="1" applyBorder="1" applyAlignment="1">
      <alignment horizontal="center" vertical="center" wrapText="1"/>
    </xf>
    <xf numFmtId="49" fontId="36" fillId="36" borderId="26" xfId="0" applyNumberFormat="1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wrapText="1"/>
    </xf>
    <xf numFmtId="164" fontId="36" fillId="0" borderId="22" xfId="0" applyNumberFormat="1" applyFont="1" applyFill="1" applyBorder="1" applyAlignment="1">
      <alignment/>
    </xf>
    <xf numFmtId="0" fontId="36" fillId="0" borderId="19" xfId="0" applyFont="1" applyFill="1" applyBorder="1" applyAlignment="1">
      <alignment wrapText="1"/>
    </xf>
    <xf numFmtId="164" fontId="36" fillId="0" borderId="19" xfId="0" applyNumberFormat="1" applyFont="1" applyFill="1" applyBorder="1" applyAlignment="1">
      <alignment/>
    </xf>
    <xf numFmtId="0" fontId="73" fillId="0" borderId="30" xfId="0" applyFont="1" applyBorder="1" applyAlignment="1">
      <alignment horizontal="left"/>
    </xf>
    <xf numFmtId="0" fontId="36" fillId="0" borderId="31" xfId="0" applyFont="1" applyFill="1" applyBorder="1" applyAlignment="1">
      <alignment wrapText="1"/>
    </xf>
    <xf numFmtId="164" fontId="36" fillId="0" borderId="31" xfId="0" applyNumberFormat="1" applyFont="1" applyFill="1" applyBorder="1" applyAlignment="1">
      <alignment/>
    </xf>
    <xf numFmtId="164" fontId="73" fillId="0" borderId="24" xfId="0" applyNumberFormat="1" applyFont="1" applyFill="1" applyBorder="1" applyAlignment="1">
      <alignment/>
    </xf>
    <xf numFmtId="0" fontId="73" fillId="31" borderId="20" xfId="0" applyFont="1" applyFill="1" applyBorder="1" applyAlignment="1">
      <alignment horizontal="left"/>
    </xf>
    <xf numFmtId="164" fontId="36" fillId="31" borderId="19" xfId="0" applyNumberFormat="1" applyFont="1" applyFill="1" applyBorder="1" applyAlignment="1">
      <alignment/>
    </xf>
    <xf numFmtId="164" fontId="73" fillId="31" borderId="21" xfId="0" applyNumberFormat="1" applyFont="1" applyFill="1" applyBorder="1" applyAlignment="1">
      <alignment/>
    </xf>
    <xf numFmtId="0" fontId="36" fillId="0" borderId="22" xfId="0" applyFont="1" applyFill="1" applyBorder="1" applyAlignment="1">
      <alignment horizontal="center"/>
    </xf>
    <xf numFmtId="3" fontId="36" fillId="0" borderId="22" xfId="0" applyNumberFormat="1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3" fontId="36" fillId="0" borderId="19" xfId="0" applyNumberFormat="1" applyFont="1" applyFill="1" applyBorder="1" applyAlignment="1">
      <alignment horizontal="center"/>
    </xf>
    <xf numFmtId="0" fontId="36" fillId="0" borderId="31" xfId="0" applyFont="1" applyFill="1" applyBorder="1" applyAlignment="1">
      <alignment horizontal="center"/>
    </xf>
    <xf numFmtId="3" fontId="36" fillId="0" borderId="31" xfId="0" applyNumberFormat="1" applyFont="1" applyFill="1" applyBorder="1" applyAlignment="1">
      <alignment horizontal="center"/>
    </xf>
    <xf numFmtId="0" fontId="36" fillId="31" borderId="19" xfId="0" applyFont="1" applyFill="1" applyBorder="1" applyAlignment="1">
      <alignment horizontal="center"/>
    </xf>
    <xf numFmtId="3" fontId="36" fillId="31" borderId="19" xfId="0" applyNumberFormat="1" applyFont="1" applyFill="1" applyBorder="1" applyAlignment="1">
      <alignment horizontal="center"/>
    </xf>
    <xf numFmtId="49" fontId="45" fillId="51" borderId="26" xfId="0" applyNumberFormat="1" applyFont="1" applyFill="1" applyBorder="1" applyAlignment="1">
      <alignment horizontal="left" vertical="center" wrapText="1"/>
    </xf>
    <xf numFmtId="0" fontId="45" fillId="51" borderId="27" xfId="0" applyFont="1" applyFill="1" applyBorder="1" applyAlignment="1">
      <alignment vertical="center" wrapText="1"/>
    </xf>
    <xf numFmtId="164" fontId="45" fillId="51" borderId="28" xfId="0" applyNumberFormat="1" applyFont="1" applyFill="1" applyBorder="1" applyAlignment="1">
      <alignment vertical="center" wrapText="1"/>
    </xf>
    <xf numFmtId="49" fontId="38" fillId="36" borderId="26" xfId="0" applyNumberFormat="1" applyFont="1" applyFill="1" applyBorder="1" applyAlignment="1">
      <alignment horizontal="center" vertical="center" wrapText="1"/>
    </xf>
    <xf numFmtId="49" fontId="49" fillId="36" borderId="25" xfId="0" applyNumberFormat="1" applyFont="1" applyFill="1" applyBorder="1" applyAlignment="1">
      <alignment horizontal="left" vertical="center" wrapText="1"/>
    </xf>
    <xf numFmtId="5" fontId="49" fillId="36" borderId="23" xfId="0" applyNumberFormat="1" applyFont="1" applyFill="1" applyBorder="1" applyAlignment="1">
      <alignment horizontal="right" vertical="center" wrapText="1"/>
    </xf>
    <xf numFmtId="0" fontId="38" fillId="36" borderId="19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49" fontId="36" fillId="36" borderId="20" xfId="0" applyNumberFormat="1" applyFont="1" applyFill="1" applyBorder="1" applyAlignment="1">
      <alignment horizontal="left" vertical="center" wrapText="1"/>
    </xf>
    <xf numFmtId="0" fontId="36" fillId="36" borderId="19" xfId="0" applyFont="1" applyFill="1" applyBorder="1" applyAlignment="1">
      <alignment horizontal="center" vertical="center" wrapText="1"/>
    </xf>
    <xf numFmtId="0" fontId="73" fillId="0" borderId="30" xfId="0" applyFont="1" applyFill="1" applyBorder="1" applyAlignment="1">
      <alignment horizontal="left"/>
    </xf>
    <xf numFmtId="49" fontId="45" fillId="45" borderId="26" xfId="0" applyNumberFormat="1" applyFont="1" applyFill="1" applyBorder="1" applyAlignment="1">
      <alignment horizontal="left" vertical="center" wrapText="1"/>
    </xf>
    <xf numFmtId="0" fontId="45" fillId="45" borderId="27" xfId="0" applyFont="1" applyFill="1" applyBorder="1" applyAlignment="1">
      <alignment vertical="center" wrapText="1"/>
    </xf>
    <xf numFmtId="164" fontId="45" fillId="45" borderId="28" xfId="0" applyNumberFormat="1" applyFont="1" applyFill="1" applyBorder="1" applyAlignment="1">
      <alignment vertical="center" wrapText="1"/>
    </xf>
    <xf numFmtId="49" fontId="46" fillId="52" borderId="26" xfId="0" applyNumberFormat="1" applyFont="1" applyFill="1" applyBorder="1" applyAlignment="1">
      <alignment horizontal="left" vertical="center"/>
    </xf>
    <xf numFmtId="164" fontId="46" fillId="52" borderId="28" xfId="0" applyNumberFormat="1" applyFont="1" applyFill="1" applyBorder="1" applyAlignment="1">
      <alignment horizontal="right" vertical="center" wrapText="1"/>
    </xf>
    <xf numFmtId="49" fontId="48" fillId="31" borderId="25" xfId="0" applyNumberFormat="1" applyFont="1" applyFill="1" applyBorder="1" applyAlignment="1">
      <alignment horizontal="left" vertical="center"/>
    </xf>
    <xf numFmtId="164" fontId="48" fillId="31" borderId="23" xfId="0" applyNumberFormat="1" applyFont="1" applyFill="1" applyBorder="1" applyAlignment="1">
      <alignment horizontal="right" vertical="center" wrapText="1"/>
    </xf>
    <xf numFmtId="49" fontId="46" fillId="52" borderId="32" xfId="0" applyNumberFormat="1" applyFont="1" applyFill="1" applyBorder="1" applyAlignment="1">
      <alignment horizontal="left" vertical="center"/>
    </xf>
    <xf numFmtId="164" fontId="46" fillId="52" borderId="33" xfId="0" applyNumberFormat="1" applyFont="1" applyFill="1" applyBorder="1" applyAlignment="1">
      <alignment horizontal="right" vertical="center" wrapText="1"/>
    </xf>
    <xf numFmtId="49" fontId="45" fillId="53" borderId="26" xfId="0" applyNumberFormat="1" applyFont="1" applyFill="1" applyBorder="1" applyAlignment="1">
      <alignment horizontal="left" vertical="center" wrapText="1"/>
    </xf>
    <xf numFmtId="0" fontId="45" fillId="53" borderId="27" xfId="0" applyFont="1" applyFill="1" applyBorder="1" applyAlignment="1">
      <alignment vertical="center" wrapText="1"/>
    </xf>
    <xf numFmtId="164" fontId="45" fillId="53" borderId="28" xfId="0" applyNumberFormat="1" applyFont="1" applyFill="1" applyBorder="1" applyAlignment="1">
      <alignment vertical="center" wrapText="1"/>
    </xf>
    <xf numFmtId="164" fontId="46" fillId="36" borderId="23" xfId="0" applyNumberFormat="1" applyFont="1" applyFill="1" applyBorder="1" applyAlignment="1">
      <alignment horizontal="right" vertical="center" wrapText="1"/>
    </xf>
    <xf numFmtId="49" fontId="45" fillId="54" borderId="26" xfId="0" applyNumberFormat="1" applyFont="1" applyFill="1" applyBorder="1" applyAlignment="1">
      <alignment horizontal="left" vertical="center" wrapText="1"/>
    </xf>
    <xf numFmtId="0" fontId="50" fillId="54" borderId="27" xfId="0" applyFont="1" applyFill="1" applyBorder="1" applyAlignment="1">
      <alignment vertical="center" wrapText="1"/>
    </xf>
    <xf numFmtId="164" fontId="45" fillId="54" borderId="28" xfId="0" applyNumberFormat="1" applyFont="1" applyFill="1" applyBorder="1" applyAlignment="1">
      <alignment vertical="center" wrapText="1"/>
    </xf>
    <xf numFmtId="0" fontId="36" fillId="0" borderId="25" xfId="0" applyFont="1" applyFill="1" applyBorder="1" applyAlignment="1">
      <alignment horizontal="left"/>
    </xf>
    <xf numFmtId="164" fontId="36" fillId="0" borderId="23" xfId="0" applyNumberFormat="1" applyFont="1" applyFill="1" applyBorder="1" applyAlignment="1">
      <alignment/>
    </xf>
    <xf numFmtId="0" fontId="36" fillId="0" borderId="20" xfId="0" applyFont="1" applyFill="1" applyBorder="1" applyAlignment="1">
      <alignment horizontal="left"/>
    </xf>
    <xf numFmtId="164" fontId="36" fillId="0" borderId="21" xfId="0" applyNumberFormat="1" applyFont="1" applyFill="1" applyBorder="1" applyAlignment="1">
      <alignment/>
    </xf>
    <xf numFmtId="0" fontId="36" fillId="0" borderId="25" xfId="0" applyFont="1" applyBorder="1" applyAlignment="1">
      <alignment horizontal="left"/>
    </xf>
    <xf numFmtId="0" fontId="36" fillId="0" borderId="30" xfId="0" applyFont="1" applyBorder="1" applyAlignment="1">
      <alignment horizontal="left"/>
    </xf>
    <xf numFmtId="164" fontId="36" fillId="0" borderId="24" xfId="0" applyNumberFormat="1" applyFont="1" applyFill="1" applyBorder="1" applyAlignment="1">
      <alignment/>
    </xf>
    <xf numFmtId="0" fontId="36" fillId="0" borderId="20" xfId="0" applyFont="1" applyBorder="1" applyAlignment="1">
      <alignment horizontal="left"/>
    </xf>
    <xf numFmtId="0" fontId="36" fillId="36" borderId="34" xfId="0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left" vertical="center"/>
    </xf>
    <xf numFmtId="49" fontId="0" fillId="0" borderId="20" xfId="0" applyNumberFormat="1" applyFont="1" applyBorder="1" applyAlignment="1">
      <alignment horizontal="left" vertical="center"/>
    </xf>
    <xf numFmtId="49" fontId="38" fillId="36" borderId="20" xfId="0" applyNumberFormat="1" applyFont="1" applyFill="1" applyBorder="1" applyAlignment="1">
      <alignment horizontal="left" vertical="center"/>
    </xf>
    <xf numFmtId="49" fontId="49" fillId="30" borderId="26" xfId="0" applyNumberFormat="1" applyFont="1" applyFill="1" applyBorder="1" applyAlignment="1">
      <alignment horizontal="left" vertical="center" wrapText="1"/>
    </xf>
    <xf numFmtId="5" fontId="49" fillId="30" borderId="28" xfId="0" applyNumberFormat="1" applyFont="1" applyFill="1" applyBorder="1" applyAlignment="1">
      <alignment horizontal="right" vertical="center" wrapText="1"/>
    </xf>
    <xf numFmtId="49" fontId="38" fillId="31" borderId="25" xfId="0" applyNumberFormat="1" applyFont="1" applyFill="1" applyBorder="1" applyAlignment="1">
      <alignment horizontal="left" vertical="center"/>
    </xf>
    <xf numFmtId="0" fontId="49" fillId="31" borderId="22" xfId="0" applyFont="1" applyFill="1" applyBorder="1" applyAlignment="1">
      <alignment horizontal="left" vertical="center" wrapText="1"/>
    </xf>
    <xf numFmtId="0" fontId="49" fillId="31" borderId="22" xfId="0" applyFont="1" applyFill="1" applyBorder="1" applyAlignment="1">
      <alignment horizontal="center" vertical="center" wrapText="1"/>
    </xf>
    <xf numFmtId="5" fontId="49" fillId="31" borderId="23" xfId="0" applyNumberFormat="1" applyFont="1" applyFill="1" applyBorder="1" applyAlignment="1">
      <alignment horizontal="righ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center" vertical="center" wrapText="1"/>
    </xf>
    <xf numFmtId="3" fontId="38" fillId="0" borderId="22" xfId="0" applyNumberFormat="1" applyFont="1" applyFill="1" applyBorder="1" applyAlignment="1">
      <alignment horizontal="center" vertical="center" wrapText="1"/>
    </xf>
    <xf numFmtId="5" fontId="38" fillId="0" borderId="23" xfId="0" applyNumberFormat="1" applyFont="1" applyFill="1" applyBorder="1" applyAlignment="1">
      <alignment horizontal="right" vertical="center" wrapText="1"/>
    </xf>
    <xf numFmtId="49" fontId="1" fillId="31" borderId="25" xfId="0" applyNumberFormat="1" applyFont="1" applyFill="1" applyBorder="1" applyAlignment="1">
      <alignment horizontal="left" vertical="center"/>
    </xf>
    <xf numFmtId="3" fontId="49" fillId="31" borderId="22" xfId="0" applyNumberFormat="1" applyFont="1" applyFill="1" applyBorder="1" applyAlignment="1">
      <alignment horizontal="center" vertical="center" wrapText="1"/>
    </xf>
    <xf numFmtId="164" fontId="49" fillId="31" borderId="22" xfId="0" applyNumberFormat="1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left" vertical="center" wrapText="1"/>
    </xf>
    <xf numFmtId="0" fontId="38" fillId="0" borderId="19" xfId="0" applyFont="1" applyFill="1" applyBorder="1" applyAlignment="1">
      <alignment horizontal="center" vertical="center" wrapText="1"/>
    </xf>
    <xf numFmtId="3" fontId="38" fillId="0" borderId="19" xfId="0" applyNumberFormat="1" applyFont="1" applyFill="1" applyBorder="1" applyAlignment="1">
      <alignment horizontal="center" vertical="center" wrapText="1"/>
    </xf>
    <xf numFmtId="5" fontId="38" fillId="0" borderId="21" xfId="0" applyNumberFormat="1" applyFont="1" applyFill="1" applyBorder="1" applyAlignment="1">
      <alignment vertical="center" wrapText="1"/>
    </xf>
    <xf numFmtId="0" fontId="1" fillId="36" borderId="28" xfId="0" applyFont="1" applyFill="1" applyBorder="1" applyAlignment="1">
      <alignment horizontal="center" vertical="center" wrapText="1"/>
    </xf>
    <xf numFmtId="5" fontId="38" fillId="36" borderId="21" xfId="0" applyNumberFormat="1" applyFont="1" applyFill="1" applyBorder="1" applyAlignment="1">
      <alignment horizontal="center" vertical="center" wrapText="1"/>
    </xf>
    <xf numFmtId="164" fontId="38" fillId="0" borderId="22" xfId="0" applyNumberFormat="1" applyFont="1" applyFill="1" applyBorder="1" applyAlignment="1">
      <alignment horizontal="right" vertical="center" wrapText="1"/>
    </xf>
    <xf numFmtId="164" fontId="38" fillId="0" borderId="19" xfId="0" applyNumberFormat="1" applyFont="1" applyFill="1" applyBorder="1" applyAlignment="1">
      <alignment horizontal="right" vertical="center" wrapText="1"/>
    </xf>
    <xf numFmtId="0" fontId="74" fillId="31" borderId="20" xfId="0" applyFont="1" applyFill="1" applyBorder="1" applyAlignment="1">
      <alignment horizontal="left"/>
    </xf>
    <xf numFmtId="0" fontId="36" fillId="0" borderId="22" xfId="0" applyFont="1" applyFill="1" applyBorder="1" applyAlignment="1">
      <alignment/>
    </xf>
    <xf numFmtId="49" fontId="45" fillId="55" borderId="26" xfId="0" applyNumberFormat="1" applyFont="1" applyFill="1" applyBorder="1" applyAlignment="1">
      <alignment horizontal="left" vertical="center"/>
    </xf>
    <xf numFmtId="0" fontId="45" fillId="55" borderId="27" xfId="0" applyFont="1" applyFill="1" applyBorder="1" applyAlignment="1">
      <alignment vertical="center"/>
    </xf>
    <xf numFmtId="164" fontId="45" fillId="55" borderId="28" xfId="0" applyNumberFormat="1" applyFont="1" applyFill="1" applyBorder="1" applyAlignment="1">
      <alignment vertical="center"/>
    </xf>
    <xf numFmtId="49" fontId="44" fillId="0" borderId="25" xfId="0" applyNumberFormat="1" applyFont="1" applyBorder="1" applyAlignment="1">
      <alignment horizontal="left" vertical="center"/>
    </xf>
    <xf numFmtId="0" fontId="44" fillId="0" borderId="22" xfId="0" applyFont="1" applyBorder="1" applyAlignment="1">
      <alignment vertical="center"/>
    </xf>
    <xf numFmtId="164" fontId="44" fillId="0" borderId="23" xfId="0" applyNumberFormat="1" applyFont="1" applyBorder="1" applyAlignment="1">
      <alignment vertical="center"/>
    </xf>
    <xf numFmtId="6" fontId="44" fillId="0" borderId="23" xfId="0" applyNumberFormat="1" applyFont="1" applyBorder="1" applyAlignment="1">
      <alignment vertical="center"/>
    </xf>
    <xf numFmtId="49" fontId="44" fillId="0" borderId="20" xfId="0" applyNumberFormat="1" applyFont="1" applyBorder="1" applyAlignment="1">
      <alignment horizontal="left" vertical="center"/>
    </xf>
    <xf numFmtId="0" fontId="44" fillId="0" borderId="19" xfId="0" applyFont="1" applyBorder="1" applyAlignment="1">
      <alignment vertical="center"/>
    </xf>
    <xf numFmtId="6" fontId="44" fillId="0" borderId="21" xfId="0" applyNumberFormat="1" applyFont="1" applyBorder="1" applyAlignment="1">
      <alignment vertical="center"/>
    </xf>
    <xf numFmtId="49" fontId="8" fillId="0" borderId="35" xfId="0" applyNumberFormat="1" applyFont="1" applyBorder="1" applyAlignment="1">
      <alignment horizontal="left" vertical="center" wrapText="1"/>
    </xf>
    <xf numFmtId="0" fontId="8" fillId="0" borderId="35" xfId="0" applyFont="1" applyBorder="1" applyAlignment="1">
      <alignment vertical="center" wrapText="1"/>
    </xf>
    <xf numFmtId="0" fontId="51" fillId="0" borderId="35" xfId="0" applyFont="1" applyBorder="1" applyAlignment="1">
      <alignment horizontal="center" vertical="center" wrapText="1"/>
    </xf>
    <xf numFmtId="164" fontId="52" fillId="56" borderId="28" xfId="0" applyNumberFormat="1" applyFont="1" applyFill="1" applyBorder="1" applyAlignment="1">
      <alignment vertical="center" wrapText="1"/>
    </xf>
    <xf numFmtId="49" fontId="46" fillId="36" borderId="25" xfId="0" applyNumberFormat="1" applyFont="1" applyFill="1" applyBorder="1" applyAlignment="1">
      <alignment horizontal="center" vertical="center" wrapText="1"/>
    </xf>
    <xf numFmtId="0" fontId="36" fillId="47" borderId="25" xfId="0" applyFont="1" applyFill="1" applyBorder="1" applyAlignment="1">
      <alignment horizontal="left"/>
    </xf>
    <xf numFmtId="0" fontId="75" fillId="47" borderId="22" xfId="0" applyFont="1" applyFill="1" applyBorder="1" applyAlignment="1">
      <alignment wrapText="1"/>
    </xf>
    <xf numFmtId="0" fontId="36" fillId="47" borderId="36" xfId="0" applyFont="1" applyFill="1" applyBorder="1" applyAlignment="1">
      <alignment horizontal="center"/>
    </xf>
    <xf numFmtId="3" fontId="75" fillId="47" borderId="36" xfId="0" applyNumberFormat="1" applyFont="1" applyFill="1" applyBorder="1" applyAlignment="1">
      <alignment horizontal="center"/>
    </xf>
    <xf numFmtId="164" fontId="36" fillId="47" borderId="36" xfId="0" applyNumberFormat="1" applyFont="1" applyFill="1" applyBorder="1" applyAlignment="1">
      <alignment/>
    </xf>
    <xf numFmtId="164" fontId="36" fillId="47" borderId="37" xfId="0" applyNumberFormat="1" applyFont="1" applyFill="1" applyBorder="1" applyAlignment="1">
      <alignment/>
    </xf>
    <xf numFmtId="0" fontId="52" fillId="36" borderId="38" xfId="0" applyFont="1" applyFill="1" applyBorder="1" applyAlignment="1">
      <alignment horizontal="center" vertical="center" wrapText="1"/>
    </xf>
    <xf numFmtId="0" fontId="52" fillId="36" borderId="39" xfId="0" applyFont="1" applyFill="1" applyBorder="1" applyAlignment="1">
      <alignment horizontal="center" vertical="center" wrapText="1"/>
    </xf>
    <xf numFmtId="0" fontId="46" fillId="30" borderId="27" xfId="0" applyFont="1" applyFill="1" applyBorder="1" applyAlignment="1">
      <alignment horizontal="left" vertical="center" wrapText="1"/>
    </xf>
    <xf numFmtId="0" fontId="46" fillId="30" borderId="40" xfId="0" applyFont="1" applyFill="1" applyBorder="1" applyAlignment="1">
      <alignment horizontal="left" vertical="center" wrapText="1"/>
    </xf>
    <xf numFmtId="0" fontId="48" fillId="32" borderId="22" xfId="0" applyFont="1" applyFill="1" applyBorder="1" applyAlignment="1">
      <alignment horizontal="left" vertical="center" wrapText="1"/>
    </xf>
    <xf numFmtId="0" fontId="46" fillId="36" borderId="41" xfId="0" applyFont="1" applyFill="1" applyBorder="1" applyAlignment="1">
      <alignment horizontal="center" vertical="center" wrapText="1"/>
    </xf>
    <xf numFmtId="0" fontId="46" fillId="36" borderId="42" xfId="0" applyFont="1" applyFill="1" applyBorder="1" applyAlignment="1">
      <alignment horizontal="center" vertical="center" wrapText="1"/>
    </xf>
    <xf numFmtId="0" fontId="46" fillId="36" borderId="43" xfId="0" applyFont="1" applyFill="1" applyBorder="1" applyAlignment="1">
      <alignment horizontal="center" vertical="center" wrapText="1"/>
    </xf>
    <xf numFmtId="0" fontId="47" fillId="36" borderId="27" xfId="0" applyFont="1" applyFill="1" applyBorder="1" applyAlignment="1">
      <alignment horizontal="center" vertical="center"/>
    </xf>
    <xf numFmtId="0" fontId="48" fillId="31" borderId="22" xfId="0" applyFont="1" applyFill="1" applyBorder="1" applyAlignment="1">
      <alignment horizontal="left" vertical="center" wrapText="1"/>
    </xf>
    <xf numFmtId="0" fontId="48" fillId="31" borderId="41" xfId="0" applyFont="1" applyFill="1" applyBorder="1" applyAlignment="1">
      <alignment horizontal="left" vertical="center" wrapText="1"/>
    </xf>
    <xf numFmtId="0" fontId="48" fillId="31" borderId="42" xfId="0" applyFont="1" applyFill="1" applyBorder="1" applyAlignment="1">
      <alignment horizontal="left" vertical="center" wrapText="1"/>
    </xf>
    <xf numFmtId="0" fontId="48" fillId="31" borderId="43" xfId="0" applyFont="1" applyFill="1" applyBorder="1" applyAlignment="1">
      <alignment horizontal="left" vertical="center" wrapText="1"/>
    </xf>
    <xf numFmtId="0" fontId="46" fillId="52" borderId="40" xfId="0" applyFont="1" applyFill="1" applyBorder="1" applyAlignment="1">
      <alignment horizontal="left" vertical="center" wrapText="1"/>
    </xf>
    <xf numFmtId="0" fontId="46" fillId="52" borderId="27" xfId="0" applyFont="1" applyFill="1" applyBorder="1" applyAlignment="1">
      <alignment horizontal="left" vertical="center" wrapText="1"/>
    </xf>
    <xf numFmtId="0" fontId="36" fillId="36" borderId="27" xfId="0" applyFont="1" applyFill="1" applyBorder="1" applyAlignment="1">
      <alignment horizontal="center" vertical="center"/>
    </xf>
    <xf numFmtId="0" fontId="1" fillId="36" borderId="27" xfId="0" applyFont="1" applyFill="1" applyBorder="1" applyAlignment="1">
      <alignment horizontal="center" vertical="center"/>
    </xf>
    <xf numFmtId="0" fontId="49" fillId="36" borderId="41" xfId="0" applyFont="1" applyFill="1" applyBorder="1" applyAlignment="1">
      <alignment horizontal="center" vertical="center" wrapText="1"/>
    </xf>
    <xf numFmtId="0" fontId="49" fillId="36" borderId="42" xfId="0" applyFont="1" applyFill="1" applyBorder="1" applyAlignment="1">
      <alignment horizontal="center" vertical="center" wrapText="1"/>
    </xf>
    <xf numFmtId="0" fontId="49" fillId="36" borderId="43" xfId="0" applyFont="1" applyFill="1" applyBorder="1" applyAlignment="1">
      <alignment horizontal="center" vertical="center" wrapText="1"/>
    </xf>
    <xf numFmtId="0" fontId="49" fillId="30" borderId="44" xfId="0" applyFont="1" applyFill="1" applyBorder="1" applyAlignment="1">
      <alignment horizontal="left" vertical="center" wrapText="1"/>
    </xf>
    <xf numFmtId="0" fontId="49" fillId="30" borderId="45" xfId="0" applyFont="1" applyFill="1" applyBorder="1" applyAlignment="1">
      <alignment horizontal="left" vertical="center" wrapText="1"/>
    </xf>
    <xf numFmtId="0" fontId="49" fillId="30" borderId="39" xfId="0" applyFont="1" applyFill="1" applyBorder="1" applyAlignment="1">
      <alignment horizontal="left" vertical="center" wrapText="1"/>
    </xf>
  </cellXfs>
  <cellStyles count="92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Hyperlink" xfId="55"/>
    <cellStyle name="Chybně" xfId="56"/>
    <cellStyle name="Chybně 2" xfId="57"/>
    <cellStyle name="Kontrolní buňka" xfId="58"/>
    <cellStyle name="Kontrolní buňka 2" xfId="59"/>
    <cellStyle name="Currency" xfId="60"/>
    <cellStyle name="Currency [0]" xfId="61"/>
    <cellStyle name="Nadpis 1" xfId="62"/>
    <cellStyle name="Nadpis 1 2" xfId="63"/>
    <cellStyle name="Nadpis 2" xfId="64"/>
    <cellStyle name="Nadpis 2 2" xfId="65"/>
    <cellStyle name="Nadpis 3" xfId="66"/>
    <cellStyle name="Nadpis 3 2" xfId="67"/>
    <cellStyle name="Nadpis 4" xfId="68"/>
    <cellStyle name="Nadpis 4 2" xfId="69"/>
    <cellStyle name="Název" xfId="70"/>
    <cellStyle name="Název 2" xfId="71"/>
    <cellStyle name="Neutrální" xfId="72"/>
    <cellStyle name="Neutrální 2" xfId="73"/>
    <cellStyle name="Normální 2" xfId="74"/>
    <cellStyle name="normální_List1" xfId="75"/>
    <cellStyle name="Followed Hyperlink" xfId="76"/>
    <cellStyle name="Poznámka" xfId="77"/>
    <cellStyle name="Poznámka 2" xfId="78"/>
    <cellStyle name="Percent" xfId="79"/>
    <cellStyle name="Propojená buňka" xfId="80"/>
    <cellStyle name="Propojená buňka 2" xfId="81"/>
    <cellStyle name="Správně" xfId="82"/>
    <cellStyle name="Správně 2" xfId="83"/>
    <cellStyle name="Text upozornění" xfId="84"/>
    <cellStyle name="Text upozornění 2" xfId="85"/>
    <cellStyle name="Vstup" xfId="86"/>
    <cellStyle name="Vstup 2" xfId="87"/>
    <cellStyle name="Výpočet" xfId="88"/>
    <cellStyle name="Výpočet 2" xfId="89"/>
    <cellStyle name="Výstup" xfId="90"/>
    <cellStyle name="Výstup 2" xfId="91"/>
    <cellStyle name="Vysvětlující text" xfId="92"/>
    <cellStyle name="Vysvětlující text 2" xfId="93"/>
    <cellStyle name="Zvýraznění 1" xfId="94"/>
    <cellStyle name="Zvýraznění 1 2" xfId="95"/>
    <cellStyle name="Zvýraznění 2" xfId="96"/>
    <cellStyle name="Zvýraznění 2 2" xfId="97"/>
    <cellStyle name="Zvýraznění 3" xfId="98"/>
    <cellStyle name="Zvýraznění 3 2" xfId="99"/>
    <cellStyle name="Zvýraznění 4" xfId="100"/>
    <cellStyle name="Zvýraznění 4 2" xfId="101"/>
    <cellStyle name="Zvýraznění 5" xfId="102"/>
    <cellStyle name="Zvýraznění 5 2" xfId="103"/>
    <cellStyle name="Zvýraznění 6" xfId="104"/>
    <cellStyle name="Zvýraznění 6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81"/>
  <sheetViews>
    <sheetView tabSelected="1" zoomScaleSheetLayoutView="55" workbookViewId="0" topLeftCell="A34">
      <selection activeCell="B64" sqref="B64"/>
    </sheetView>
  </sheetViews>
  <sheetFormatPr defaultColWidth="9.140625" defaultRowHeight="15"/>
  <cols>
    <col min="1" max="1" width="18.7109375" style="65" customWidth="1"/>
    <col min="2" max="2" width="82.28125" style="16" customWidth="1"/>
    <col min="3" max="3" width="21.57421875" style="16" customWidth="1"/>
    <col min="4" max="4" width="9.421875" style="16" customWidth="1"/>
    <col min="5" max="16384" width="9.140625" style="16" customWidth="1"/>
  </cols>
  <sheetData>
    <row r="1" spans="1:3" ht="30.75" thickBot="1">
      <c r="A1" s="274"/>
      <c r="B1" s="275"/>
      <c r="C1" s="276" t="s">
        <v>538</v>
      </c>
    </row>
    <row r="2" spans="1:3" s="14" customFormat="1" ht="39.75" customHeight="1">
      <c r="A2" s="285" t="s">
        <v>536</v>
      </c>
      <c r="B2" s="286"/>
      <c r="C2" s="277">
        <f>SUM(C4,C13,C16,C23,C37,C47,C57,C67,C78)</f>
        <v>0</v>
      </c>
    </row>
    <row r="3" spans="1:3" s="14" customFormat="1" ht="21" customHeight="1" thickBot="1">
      <c r="A3" s="55" t="s">
        <v>27</v>
      </c>
      <c r="B3" s="56" t="s">
        <v>29</v>
      </c>
      <c r="C3" s="57" t="s">
        <v>30</v>
      </c>
    </row>
    <row r="4" spans="1:3" s="15" customFormat="1" ht="18.75">
      <c r="A4" s="66" t="s">
        <v>151</v>
      </c>
      <c r="B4" s="67" t="s">
        <v>147</v>
      </c>
      <c r="C4" s="68">
        <f>SUM(C5,C9,C10,C11,C12)</f>
        <v>0</v>
      </c>
    </row>
    <row r="5" spans="1:3" s="15" customFormat="1" ht="18.75">
      <c r="A5" s="63" t="s">
        <v>152</v>
      </c>
      <c r="B5" s="58" t="s">
        <v>148</v>
      </c>
      <c r="C5" s="59">
        <f>'1.Geologické práce'!F4</f>
        <v>0</v>
      </c>
    </row>
    <row r="6" spans="1:3" s="15" customFormat="1" ht="18.75">
      <c r="A6" s="63" t="s">
        <v>79</v>
      </c>
      <c r="B6" s="58" t="s">
        <v>1</v>
      </c>
      <c r="C6" s="59">
        <f>'1.Geologické práce'!F5</f>
        <v>0</v>
      </c>
    </row>
    <row r="7" spans="1:3" s="15" customFormat="1" ht="18.75">
      <c r="A7" s="63" t="s">
        <v>157</v>
      </c>
      <c r="B7" s="58" t="s">
        <v>232</v>
      </c>
      <c r="C7" s="59">
        <f>'1.Geologické práce'!F11</f>
        <v>0</v>
      </c>
    </row>
    <row r="8" spans="1:11" s="15" customFormat="1" ht="18.75">
      <c r="A8" s="63" t="s">
        <v>158</v>
      </c>
      <c r="B8" s="58" t="s">
        <v>100</v>
      </c>
      <c r="C8" s="59">
        <f>'1.Geologické práce'!F14</f>
        <v>0</v>
      </c>
      <c r="I8" s="34"/>
      <c r="J8" s="34"/>
      <c r="K8" s="34"/>
    </row>
    <row r="9" spans="1:11" s="15" customFormat="1" ht="18.75">
      <c r="A9" s="63" t="s">
        <v>127</v>
      </c>
      <c r="B9" s="58" t="s">
        <v>58</v>
      </c>
      <c r="C9" s="59">
        <f>'1.Geologické práce'!F18</f>
        <v>0</v>
      </c>
      <c r="I9" s="36"/>
      <c r="J9" s="35"/>
      <c r="K9" s="34"/>
    </row>
    <row r="10" spans="1:11" s="15" customFormat="1" ht="18.75">
      <c r="A10" s="63" t="s">
        <v>128</v>
      </c>
      <c r="B10" s="58" t="s">
        <v>83</v>
      </c>
      <c r="C10" s="59">
        <f>'1.Geologické práce'!F25</f>
        <v>0</v>
      </c>
      <c r="I10" s="34"/>
      <c r="J10" s="34"/>
      <c r="K10" s="34"/>
    </row>
    <row r="11" spans="1:11" s="15" customFormat="1" ht="18.75">
      <c r="A11" s="63" t="s">
        <v>129</v>
      </c>
      <c r="B11" s="58" t="s">
        <v>91</v>
      </c>
      <c r="C11" s="59">
        <f>'1.Geologické práce'!F34</f>
        <v>0</v>
      </c>
      <c r="I11" s="34"/>
      <c r="J11" s="34"/>
      <c r="K11" s="34"/>
    </row>
    <row r="12" spans="1:11" s="15" customFormat="1" ht="19.5" thickBot="1">
      <c r="A12" s="64" t="s">
        <v>130</v>
      </c>
      <c r="B12" s="60" t="s">
        <v>102</v>
      </c>
      <c r="C12" s="61">
        <f>'1.Geologické práce'!F40</f>
        <v>0</v>
      </c>
      <c r="I12" s="34"/>
      <c r="J12" s="34"/>
      <c r="K12" s="34"/>
    </row>
    <row r="13" spans="1:11" s="15" customFormat="1" ht="18.75">
      <c r="A13" s="112" t="s">
        <v>153</v>
      </c>
      <c r="B13" s="113" t="s">
        <v>70</v>
      </c>
      <c r="C13" s="114">
        <f>SUM(C14:C15)</f>
        <v>0</v>
      </c>
      <c r="I13" s="34"/>
      <c r="J13" s="34"/>
      <c r="K13" s="34"/>
    </row>
    <row r="14" spans="1:11" s="15" customFormat="1" ht="18.75">
      <c r="A14" s="63" t="s">
        <v>159</v>
      </c>
      <c r="B14" s="58" t="s">
        <v>537</v>
      </c>
      <c r="C14" s="59">
        <f>'2.Přípravné práce'!F4</f>
        <v>0</v>
      </c>
      <c r="I14" s="34"/>
      <c r="J14" s="34"/>
      <c r="K14" s="34"/>
    </row>
    <row r="15" spans="1:3" s="15" customFormat="1" ht="19.5" thickBot="1">
      <c r="A15" s="64" t="s">
        <v>106</v>
      </c>
      <c r="B15" s="60" t="s">
        <v>71</v>
      </c>
      <c r="C15" s="61">
        <f>'2.Přípravné práce'!F8</f>
        <v>0</v>
      </c>
    </row>
    <row r="16" spans="1:3" s="15" customFormat="1" ht="18.75">
      <c r="A16" s="127" t="s">
        <v>154</v>
      </c>
      <c r="B16" s="128" t="s">
        <v>74</v>
      </c>
      <c r="C16" s="129">
        <f>SUM(C17,C20)</f>
        <v>0</v>
      </c>
    </row>
    <row r="17" spans="1:3" ht="15.75">
      <c r="A17" s="63" t="s">
        <v>146</v>
      </c>
      <c r="B17" s="58" t="s">
        <v>44</v>
      </c>
      <c r="C17" s="59">
        <f>'3.Páteřní produktovod'!F4</f>
        <v>0</v>
      </c>
    </row>
    <row r="18" spans="1:3" ht="15.75">
      <c r="A18" s="63" t="s">
        <v>160</v>
      </c>
      <c r="B18" s="58" t="s">
        <v>51</v>
      </c>
      <c r="C18" s="59">
        <f>'3.Páteřní produktovod'!F5</f>
        <v>0</v>
      </c>
    </row>
    <row r="19" spans="1:3" ht="15.75">
      <c r="A19" s="63" t="s">
        <v>161</v>
      </c>
      <c r="B19" s="58" t="s">
        <v>45</v>
      </c>
      <c r="C19" s="59">
        <f>'3.Páteřní produktovod'!F9</f>
        <v>0</v>
      </c>
    </row>
    <row r="20" spans="1:3" ht="15.75">
      <c r="A20" s="63" t="s">
        <v>162</v>
      </c>
      <c r="B20" s="58" t="s">
        <v>39</v>
      </c>
      <c r="C20" s="59">
        <f>'3.Páteřní produktovod'!F22</f>
        <v>0</v>
      </c>
    </row>
    <row r="21" spans="1:3" ht="15.75">
      <c r="A21" s="63" t="s">
        <v>163</v>
      </c>
      <c r="B21" s="58" t="s">
        <v>53</v>
      </c>
      <c r="C21" s="59">
        <f>'3.Páteřní produktovod'!F23</f>
        <v>0</v>
      </c>
    </row>
    <row r="22" spans="1:3" ht="16.5" thickBot="1">
      <c r="A22" s="64" t="s">
        <v>164</v>
      </c>
      <c r="B22" s="60" t="s">
        <v>54</v>
      </c>
      <c r="C22" s="61">
        <f>'3.Páteřní produktovod'!F31</f>
        <v>0</v>
      </c>
    </row>
    <row r="23" spans="1:3" ht="18.75">
      <c r="A23" s="176" t="s">
        <v>155</v>
      </c>
      <c r="B23" s="177" t="s">
        <v>75</v>
      </c>
      <c r="C23" s="178">
        <f>SUM(C24,C27,C28,C33,C36)</f>
        <v>0</v>
      </c>
    </row>
    <row r="24" spans="1:3" ht="15.75">
      <c r="A24" s="63" t="s">
        <v>165</v>
      </c>
      <c r="B24" s="58" t="s">
        <v>78</v>
      </c>
      <c r="C24" s="59">
        <f>'4.Čistírna'!F4</f>
        <v>0</v>
      </c>
    </row>
    <row r="25" spans="1:3" ht="15.75">
      <c r="A25" s="63" t="s">
        <v>156</v>
      </c>
      <c r="B25" s="58" t="s">
        <v>112</v>
      </c>
      <c r="C25" s="59">
        <f>'4.Čistírna'!F5</f>
        <v>0</v>
      </c>
    </row>
    <row r="26" spans="1:3" ht="15.75">
      <c r="A26" s="63" t="s">
        <v>178</v>
      </c>
      <c r="B26" s="58" t="s">
        <v>111</v>
      </c>
      <c r="C26" s="59">
        <f>'4.Čistírna'!F11</f>
        <v>0</v>
      </c>
    </row>
    <row r="27" spans="1:3" ht="15.75">
      <c r="A27" s="63" t="s">
        <v>166</v>
      </c>
      <c r="B27" s="58" t="s">
        <v>80</v>
      </c>
      <c r="C27" s="59">
        <f>'4.Čistírna'!F19</f>
        <v>0</v>
      </c>
    </row>
    <row r="28" spans="1:3" ht="15.75">
      <c r="A28" s="63" t="s">
        <v>167</v>
      </c>
      <c r="B28" s="58" t="s">
        <v>121</v>
      </c>
      <c r="C28" s="59">
        <f>'4.Čistírna'!F29</f>
        <v>0</v>
      </c>
    </row>
    <row r="29" spans="1:3" ht="15.75">
      <c r="A29" s="63" t="s">
        <v>168</v>
      </c>
      <c r="B29" s="58" t="s">
        <v>117</v>
      </c>
      <c r="C29" s="59">
        <f>'4.Čistírna'!F30</f>
        <v>0</v>
      </c>
    </row>
    <row r="30" spans="1:3" ht="15.75">
      <c r="A30" s="63" t="s">
        <v>169</v>
      </c>
      <c r="B30" s="58" t="s">
        <v>118</v>
      </c>
      <c r="C30" s="59">
        <f>'4.Čistírna'!F45</f>
        <v>0</v>
      </c>
    </row>
    <row r="31" spans="1:3" ht="15.75">
      <c r="A31" s="63" t="s">
        <v>170</v>
      </c>
      <c r="B31" s="58" t="s">
        <v>123</v>
      </c>
      <c r="C31" s="59">
        <f>'4.Čistírna'!F53</f>
        <v>0</v>
      </c>
    </row>
    <row r="32" spans="1:3" ht="15.75">
      <c r="A32" s="63" t="s">
        <v>529</v>
      </c>
      <c r="B32" s="58" t="s">
        <v>149</v>
      </c>
      <c r="C32" s="59">
        <f>'4.Čistírna'!F56</f>
        <v>0</v>
      </c>
    </row>
    <row r="33" spans="1:3" ht="15.75">
      <c r="A33" s="63" t="s">
        <v>171</v>
      </c>
      <c r="B33" s="58" t="s">
        <v>122</v>
      </c>
      <c r="C33" s="59">
        <f>'4.Čistírna'!F57</f>
        <v>0</v>
      </c>
    </row>
    <row r="34" spans="1:3" ht="15.75">
      <c r="A34" s="63" t="s">
        <v>172</v>
      </c>
      <c r="B34" s="58" t="s">
        <v>107</v>
      </c>
      <c r="C34" s="59">
        <f>'4.Čistírna'!F58</f>
        <v>0</v>
      </c>
    </row>
    <row r="35" spans="1:3" ht="15.75">
      <c r="A35" s="63" t="s">
        <v>173</v>
      </c>
      <c r="B35" s="58" t="s">
        <v>63</v>
      </c>
      <c r="C35" s="59">
        <f>'4.Čistírna'!F64</f>
        <v>0</v>
      </c>
    </row>
    <row r="36" spans="1:3" ht="16.5" thickBot="1">
      <c r="A36" s="64" t="s">
        <v>174</v>
      </c>
      <c r="B36" s="60" t="s">
        <v>119</v>
      </c>
      <c r="C36" s="61">
        <f>'4.Čistírna'!F68</f>
        <v>0</v>
      </c>
    </row>
    <row r="37" spans="1:3" ht="18.75">
      <c r="A37" s="201" t="s">
        <v>175</v>
      </c>
      <c r="B37" s="202" t="s">
        <v>76</v>
      </c>
      <c r="C37" s="203">
        <f>SUM(C38,C41,C42,C46)</f>
        <v>0</v>
      </c>
    </row>
    <row r="38" spans="1:3" ht="15.75">
      <c r="A38" s="63" t="s">
        <v>176</v>
      </c>
      <c r="B38" s="58" t="s">
        <v>78</v>
      </c>
      <c r="C38" s="59">
        <f>'5.Parůžky'!F4</f>
        <v>0</v>
      </c>
    </row>
    <row r="39" spans="1:3" ht="15.75">
      <c r="A39" s="63" t="s">
        <v>177</v>
      </c>
      <c r="B39" s="58" t="s">
        <v>112</v>
      </c>
      <c r="C39" s="59">
        <f>'5.Parůžky'!F5</f>
        <v>0</v>
      </c>
    </row>
    <row r="40" spans="1:3" ht="15.75">
      <c r="A40" s="63" t="s">
        <v>179</v>
      </c>
      <c r="B40" s="58" t="s">
        <v>111</v>
      </c>
      <c r="C40" s="59">
        <f>'5.Parůžky'!F11</f>
        <v>0</v>
      </c>
    </row>
    <row r="41" spans="1:3" ht="15.75">
      <c r="A41" s="63" t="s">
        <v>180</v>
      </c>
      <c r="B41" s="58" t="s">
        <v>80</v>
      </c>
      <c r="C41" s="59">
        <f>'5.Parůžky'!F19</f>
        <v>0</v>
      </c>
    </row>
    <row r="42" spans="1:3" ht="15.75">
      <c r="A42" s="63" t="s">
        <v>181</v>
      </c>
      <c r="B42" s="58" t="s">
        <v>121</v>
      </c>
      <c r="C42" s="59">
        <f>'5.Parůžky'!F34</f>
        <v>0</v>
      </c>
    </row>
    <row r="43" spans="1:3" ht="15.75">
      <c r="A43" s="63" t="s">
        <v>182</v>
      </c>
      <c r="B43" s="58" t="s">
        <v>117</v>
      </c>
      <c r="C43" s="59">
        <f>'5.Parůžky'!F35</f>
        <v>0</v>
      </c>
    </row>
    <row r="44" spans="1:3" ht="15.75">
      <c r="A44" s="63" t="s">
        <v>183</v>
      </c>
      <c r="B44" s="58" t="s">
        <v>123</v>
      </c>
      <c r="C44" s="59">
        <f>'5.Parůžky'!F37</f>
        <v>0</v>
      </c>
    </row>
    <row r="45" spans="1:3" ht="15.75">
      <c r="A45" s="63" t="s">
        <v>184</v>
      </c>
      <c r="B45" s="58" t="s">
        <v>149</v>
      </c>
      <c r="C45" s="62">
        <f>'5.Parůžky'!F39</f>
        <v>0</v>
      </c>
    </row>
    <row r="46" spans="1:3" ht="16.5" thickBot="1">
      <c r="A46" s="64" t="s">
        <v>185</v>
      </c>
      <c r="B46" s="60" t="s">
        <v>119</v>
      </c>
      <c r="C46" s="61">
        <f>'5.Parůžky'!F40</f>
        <v>0</v>
      </c>
    </row>
    <row r="47" spans="1:3" ht="18.75">
      <c r="A47" s="212" t="s">
        <v>186</v>
      </c>
      <c r="B47" s="213" t="s">
        <v>77</v>
      </c>
      <c r="C47" s="214">
        <f>SUM(C48,C51,C52,C56)</f>
        <v>0</v>
      </c>
    </row>
    <row r="48" spans="1:3" ht="15.75">
      <c r="A48" s="63" t="s">
        <v>187</v>
      </c>
      <c r="B48" s="58" t="s">
        <v>78</v>
      </c>
      <c r="C48" s="59">
        <f>'6.N1-N2'!F4</f>
        <v>0</v>
      </c>
    </row>
    <row r="49" spans="1:3" ht="15.75">
      <c r="A49" s="63" t="s">
        <v>188</v>
      </c>
      <c r="B49" s="58" t="s">
        <v>112</v>
      </c>
      <c r="C49" s="59">
        <f>'6.N1-N2'!F5</f>
        <v>0</v>
      </c>
    </row>
    <row r="50" spans="1:3" ht="15.75">
      <c r="A50" s="63" t="s">
        <v>189</v>
      </c>
      <c r="B50" s="58" t="s">
        <v>111</v>
      </c>
      <c r="C50" s="59">
        <f>'6.N1-N2'!F11</f>
        <v>0</v>
      </c>
    </row>
    <row r="51" spans="1:3" ht="15.75">
      <c r="A51" s="63" t="s">
        <v>190</v>
      </c>
      <c r="B51" s="58" t="s">
        <v>80</v>
      </c>
      <c r="C51" s="59">
        <f>'6.N1-N2'!F19</f>
        <v>0</v>
      </c>
    </row>
    <row r="52" spans="1:3" ht="15.75">
      <c r="A52" s="63" t="s">
        <v>191</v>
      </c>
      <c r="B52" s="58" t="s">
        <v>121</v>
      </c>
      <c r="C52" s="59">
        <f>'6.N1-N2'!F35</f>
        <v>0</v>
      </c>
    </row>
    <row r="53" spans="1:3" ht="15.75">
      <c r="A53" s="63" t="s">
        <v>192</v>
      </c>
      <c r="B53" s="58" t="s">
        <v>117</v>
      </c>
      <c r="C53" s="59">
        <f>'6.N1-N2'!F36</f>
        <v>0</v>
      </c>
    </row>
    <row r="54" spans="1:3" ht="15.75">
      <c r="A54" s="63" t="s">
        <v>193</v>
      </c>
      <c r="B54" s="58" t="s">
        <v>123</v>
      </c>
      <c r="C54" s="59">
        <f>'6.N1-N2'!F38</f>
        <v>0</v>
      </c>
    </row>
    <row r="55" spans="1:3" ht="15.75">
      <c r="A55" s="63" t="s">
        <v>194</v>
      </c>
      <c r="B55" s="58" t="s">
        <v>149</v>
      </c>
      <c r="C55" s="62">
        <f>'6.N1-N2'!F40</f>
        <v>0</v>
      </c>
    </row>
    <row r="56" spans="1:3" ht="16.5" thickBot="1">
      <c r="A56" s="64" t="s">
        <v>195</v>
      </c>
      <c r="B56" s="60" t="s">
        <v>119</v>
      </c>
      <c r="C56" s="61">
        <f>'6.N1-N2'!F41</f>
        <v>0</v>
      </c>
    </row>
    <row r="57" spans="1:3" ht="18.75">
      <c r="A57" s="221" t="s">
        <v>196</v>
      </c>
      <c r="B57" s="222" t="s">
        <v>458</v>
      </c>
      <c r="C57" s="223">
        <f>SUM(C58,C61,C62,C66)</f>
        <v>0</v>
      </c>
    </row>
    <row r="58" spans="1:3" ht="15.75">
      <c r="A58" s="63" t="s">
        <v>197</v>
      </c>
      <c r="B58" s="58" t="s">
        <v>78</v>
      </c>
      <c r="C58" s="59">
        <f>'7.Bunkry'!F4</f>
        <v>0</v>
      </c>
    </row>
    <row r="59" spans="1:3" ht="15.75">
      <c r="A59" s="63" t="s">
        <v>198</v>
      </c>
      <c r="B59" s="58" t="s">
        <v>112</v>
      </c>
      <c r="C59" s="59">
        <f>'7.Bunkry'!F5</f>
        <v>0</v>
      </c>
    </row>
    <row r="60" spans="1:3" ht="15.75">
      <c r="A60" s="63" t="s">
        <v>199</v>
      </c>
      <c r="B60" s="58" t="s">
        <v>111</v>
      </c>
      <c r="C60" s="59">
        <f>'7.Bunkry'!F11</f>
        <v>0</v>
      </c>
    </row>
    <row r="61" spans="1:3" ht="15.75">
      <c r="A61" s="63" t="s">
        <v>200</v>
      </c>
      <c r="B61" s="58" t="s">
        <v>80</v>
      </c>
      <c r="C61" s="59">
        <f>'7.Bunkry'!F19</f>
        <v>0</v>
      </c>
    </row>
    <row r="62" spans="1:3" ht="15.75">
      <c r="A62" s="63" t="s">
        <v>201</v>
      </c>
      <c r="B62" s="58" t="s">
        <v>121</v>
      </c>
      <c r="C62" s="59">
        <f>'7.Bunkry'!F34</f>
        <v>0</v>
      </c>
    </row>
    <row r="63" spans="1:3" ht="15.75">
      <c r="A63" s="63" t="s">
        <v>202</v>
      </c>
      <c r="B63" s="58" t="s">
        <v>117</v>
      </c>
      <c r="C63" s="59">
        <f>'7.Bunkry'!F35</f>
        <v>0</v>
      </c>
    </row>
    <row r="64" spans="1:3" ht="15.75">
      <c r="A64" s="63" t="s">
        <v>203</v>
      </c>
      <c r="B64" s="58" t="s">
        <v>123</v>
      </c>
      <c r="C64" s="59">
        <f>'7.Bunkry'!F37</f>
        <v>0</v>
      </c>
    </row>
    <row r="65" spans="1:3" ht="15.75">
      <c r="A65" s="63" t="s">
        <v>204</v>
      </c>
      <c r="B65" s="58" t="s">
        <v>149</v>
      </c>
      <c r="C65" s="62">
        <f>'7.Bunkry'!F39</f>
        <v>0</v>
      </c>
    </row>
    <row r="66" spans="1:3" ht="16.5" thickBot="1">
      <c r="A66" s="64" t="s">
        <v>205</v>
      </c>
      <c r="B66" s="60" t="s">
        <v>119</v>
      </c>
      <c r="C66" s="62">
        <f>'7.Bunkry'!F40</f>
        <v>0</v>
      </c>
    </row>
    <row r="67" spans="1:3" ht="18.75">
      <c r="A67" s="225" t="s">
        <v>206</v>
      </c>
      <c r="B67" s="226" t="s">
        <v>454</v>
      </c>
      <c r="C67" s="227">
        <f>SUM(C68,C71,C72,C77)</f>
        <v>0</v>
      </c>
    </row>
    <row r="68" spans="1:3" ht="15.75">
      <c r="A68" s="63" t="s">
        <v>208</v>
      </c>
      <c r="B68" s="58" t="s">
        <v>78</v>
      </c>
      <c r="C68" s="59">
        <f>'8.Kozí hřbety - Nádrž'!F4</f>
        <v>0</v>
      </c>
    </row>
    <row r="69" spans="1:3" ht="15.75">
      <c r="A69" s="63" t="s">
        <v>427</v>
      </c>
      <c r="B69" s="58" t="s">
        <v>112</v>
      </c>
      <c r="C69" s="59">
        <f>'8.Kozí hřbety - Nádrž'!F5</f>
        <v>0</v>
      </c>
    </row>
    <row r="70" spans="1:3" ht="15.75">
      <c r="A70" s="63" t="s">
        <v>428</v>
      </c>
      <c r="B70" s="58" t="s">
        <v>111</v>
      </c>
      <c r="C70" s="59">
        <f>'8.Kozí hřbety - Nádrž'!F11</f>
        <v>0</v>
      </c>
    </row>
    <row r="71" spans="1:3" ht="15.75">
      <c r="A71" s="63" t="s">
        <v>471</v>
      </c>
      <c r="B71" s="58" t="s">
        <v>80</v>
      </c>
      <c r="C71" s="59">
        <f>'8.Kozí hřbety - Nádrž'!F19</f>
        <v>0</v>
      </c>
    </row>
    <row r="72" spans="1:3" ht="15.75">
      <c r="A72" s="63" t="s">
        <v>480</v>
      </c>
      <c r="B72" s="58" t="s">
        <v>121</v>
      </c>
      <c r="C72" s="59">
        <f>'8.Kozí hřbety - Nádrž'!F28</f>
        <v>0</v>
      </c>
    </row>
    <row r="73" spans="1:3" ht="15.75">
      <c r="A73" s="63" t="s">
        <v>481</v>
      </c>
      <c r="B73" s="58" t="s">
        <v>117</v>
      </c>
      <c r="C73" s="59">
        <f>'8.Kozí hřbety - Nádrž'!F29</f>
        <v>0</v>
      </c>
    </row>
    <row r="74" spans="1:3" ht="15.75">
      <c r="A74" s="63" t="s">
        <v>488</v>
      </c>
      <c r="B74" s="58" t="s">
        <v>118</v>
      </c>
      <c r="C74" s="59">
        <f>'8.Kozí hřbety - Nádrž'!F36</f>
        <v>0</v>
      </c>
    </row>
    <row r="75" spans="1:3" ht="15.75">
      <c r="A75" s="63" t="s">
        <v>493</v>
      </c>
      <c r="B75" s="58" t="s">
        <v>123</v>
      </c>
      <c r="C75" s="59">
        <f>'8.Kozí hřbety - Nádrž'!F41</f>
        <v>0</v>
      </c>
    </row>
    <row r="76" spans="1:3" ht="15.75">
      <c r="A76" s="63" t="s">
        <v>531</v>
      </c>
      <c r="B76" s="58" t="s">
        <v>530</v>
      </c>
      <c r="C76" s="59">
        <f>'8.Kozí hřbety - Nádrž'!F44</f>
        <v>0</v>
      </c>
    </row>
    <row r="77" spans="1:3" ht="16.5" thickBot="1">
      <c r="A77" s="64" t="s">
        <v>496</v>
      </c>
      <c r="B77" s="60" t="s">
        <v>119</v>
      </c>
      <c r="C77" s="61">
        <f>'8.Kozí hřbety - Nádrž'!F45</f>
        <v>0</v>
      </c>
    </row>
    <row r="78" spans="1:3" ht="18.75">
      <c r="A78" s="264" t="s">
        <v>207</v>
      </c>
      <c r="B78" s="265" t="s">
        <v>604</v>
      </c>
      <c r="C78" s="266">
        <f>SUM(C79)</f>
        <v>0</v>
      </c>
    </row>
    <row r="79" spans="1:3" ht="15.75">
      <c r="A79" s="267" t="s">
        <v>572</v>
      </c>
      <c r="B79" s="268" t="s">
        <v>33</v>
      </c>
      <c r="C79" s="269">
        <f>'9.Monitoring'!F4</f>
        <v>0</v>
      </c>
    </row>
    <row r="80" spans="1:3" ht="15.75">
      <c r="A80" s="267" t="s">
        <v>580</v>
      </c>
      <c r="B80" s="268" t="s">
        <v>14</v>
      </c>
      <c r="C80" s="270">
        <f>'9.Monitoring'!F5</f>
        <v>0</v>
      </c>
    </row>
    <row r="81" spans="1:3" ht="16.5" thickBot="1">
      <c r="A81" s="271" t="s">
        <v>588</v>
      </c>
      <c r="B81" s="272" t="s">
        <v>11</v>
      </c>
      <c r="C81" s="273">
        <f>'9.Monitoring'!F13</f>
        <v>0</v>
      </c>
    </row>
  </sheetData>
  <sheetProtection/>
  <mergeCells count="1">
    <mergeCell ref="A2:B2"/>
  </mergeCells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O25"/>
  <sheetViews>
    <sheetView workbookViewId="0" topLeftCell="A1">
      <selection activeCell="B22" sqref="B22"/>
    </sheetView>
  </sheetViews>
  <sheetFormatPr defaultColWidth="9.140625" defaultRowHeight="15"/>
  <cols>
    <col min="1" max="1" width="9.28125" style="18" customWidth="1"/>
    <col min="2" max="2" width="46.28125" style="10" customWidth="1"/>
    <col min="3" max="3" width="9.140625" style="11" customWidth="1"/>
    <col min="4" max="4" width="11.140625" style="10" customWidth="1"/>
    <col min="5" max="5" width="12.7109375" style="10" customWidth="1"/>
    <col min="6" max="6" width="17.8515625" style="10" customWidth="1"/>
    <col min="7" max="7" width="9.140625" style="10" customWidth="1"/>
    <col min="8" max="8" width="11.28125" style="10" bestFit="1" customWidth="1"/>
    <col min="9" max="14" width="9.140625" style="10" customWidth="1"/>
    <col min="15" max="15" width="11.57421875" style="10" customWidth="1"/>
    <col min="16" max="16384" width="9.140625" style="10" customWidth="1"/>
  </cols>
  <sheetData>
    <row r="1" spans="1:6" ht="45" customHeight="1">
      <c r="A1" s="204" t="s">
        <v>27</v>
      </c>
      <c r="B1" s="301" t="s">
        <v>81</v>
      </c>
      <c r="C1" s="301"/>
      <c r="D1" s="301"/>
      <c r="E1" s="301"/>
      <c r="F1" s="258" t="s">
        <v>568</v>
      </c>
    </row>
    <row r="2" spans="1:6" ht="39.75" customHeight="1">
      <c r="A2" s="205" t="s">
        <v>207</v>
      </c>
      <c r="B2" s="302" t="s">
        <v>604</v>
      </c>
      <c r="C2" s="303"/>
      <c r="D2" s="303"/>
      <c r="E2" s="304"/>
      <c r="F2" s="206">
        <f>+F4</f>
        <v>0</v>
      </c>
    </row>
    <row r="3" spans="1:7" s="4" customFormat="1" ht="53.25" customHeight="1" thickBot="1">
      <c r="A3" s="239"/>
      <c r="B3" s="207" t="s">
        <v>23</v>
      </c>
      <c r="C3" s="207" t="s">
        <v>0</v>
      </c>
      <c r="D3" s="208" t="s">
        <v>5</v>
      </c>
      <c r="E3" s="208" t="s">
        <v>569</v>
      </c>
      <c r="F3" s="259" t="s">
        <v>570</v>
      </c>
      <c r="G3" s="1"/>
    </row>
    <row r="4" spans="1:7" s="5" customFormat="1" ht="15.75">
      <c r="A4" s="240" t="s">
        <v>572</v>
      </c>
      <c r="B4" s="305" t="s">
        <v>33</v>
      </c>
      <c r="C4" s="306"/>
      <c r="D4" s="306"/>
      <c r="E4" s="307"/>
      <c r="F4" s="241">
        <f>SUM(F5,F13)</f>
        <v>0</v>
      </c>
      <c r="G4" s="2"/>
    </row>
    <row r="5" spans="1:15" s="4" customFormat="1" ht="15">
      <c r="A5" s="242" t="s">
        <v>580</v>
      </c>
      <c r="B5" s="243" t="s">
        <v>14</v>
      </c>
      <c r="C5" s="244"/>
      <c r="D5" s="244"/>
      <c r="E5" s="244"/>
      <c r="F5" s="245">
        <f>SUM(F6:F12)</f>
        <v>0</v>
      </c>
      <c r="G5" s="8"/>
      <c r="H5" s="49"/>
      <c r="I5" s="49"/>
      <c r="J5" s="49"/>
      <c r="K5" s="49"/>
      <c r="L5" s="49"/>
      <c r="M5" s="49"/>
      <c r="N5" s="49"/>
      <c r="O5" s="49"/>
    </row>
    <row r="6" spans="1:15" ht="15">
      <c r="A6" s="237" t="s">
        <v>581</v>
      </c>
      <c r="B6" s="246" t="s">
        <v>34</v>
      </c>
      <c r="C6" s="247" t="s">
        <v>4</v>
      </c>
      <c r="D6" s="248">
        <v>24</v>
      </c>
      <c r="E6" s="260">
        <v>0</v>
      </c>
      <c r="F6" s="249">
        <f aca="true" t="shared" si="0" ref="F6:F12">+E6*D6</f>
        <v>0</v>
      </c>
      <c r="G6" s="41"/>
      <c r="H6" s="50"/>
      <c r="I6" s="50"/>
      <c r="J6" s="50"/>
      <c r="K6" s="50"/>
      <c r="L6" s="50"/>
      <c r="M6" s="50"/>
      <c r="N6" s="50"/>
      <c r="O6" s="50"/>
    </row>
    <row r="7" spans="1:6" ht="15">
      <c r="A7" s="237" t="s">
        <v>582</v>
      </c>
      <c r="B7" s="246" t="s">
        <v>35</v>
      </c>
      <c r="C7" s="247" t="s">
        <v>4</v>
      </c>
      <c r="D7" s="248">
        <v>720</v>
      </c>
      <c r="E7" s="260">
        <v>0</v>
      </c>
      <c r="F7" s="249">
        <f t="shared" si="0"/>
        <v>0</v>
      </c>
    </row>
    <row r="8" spans="1:6" ht="15">
      <c r="A8" s="237" t="s">
        <v>583</v>
      </c>
      <c r="B8" s="246" t="s">
        <v>135</v>
      </c>
      <c r="C8" s="247" t="s">
        <v>4</v>
      </c>
      <c r="D8" s="248">
        <v>231</v>
      </c>
      <c r="E8" s="260">
        <v>0</v>
      </c>
      <c r="F8" s="249">
        <f t="shared" si="0"/>
        <v>0</v>
      </c>
    </row>
    <row r="9" spans="1:6" ht="15">
      <c r="A9" s="237" t="s">
        <v>584</v>
      </c>
      <c r="B9" s="246" t="s">
        <v>136</v>
      </c>
      <c r="C9" s="247" t="s">
        <v>4</v>
      </c>
      <c r="D9" s="248">
        <v>24</v>
      </c>
      <c r="E9" s="260">
        <v>0</v>
      </c>
      <c r="F9" s="249">
        <f t="shared" si="0"/>
        <v>0</v>
      </c>
    </row>
    <row r="10" spans="1:6" ht="15">
      <c r="A10" s="237" t="s">
        <v>585</v>
      </c>
      <c r="B10" s="246" t="s">
        <v>36</v>
      </c>
      <c r="C10" s="247" t="s">
        <v>4</v>
      </c>
      <c r="D10" s="248">
        <v>600</v>
      </c>
      <c r="E10" s="260">
        <v>0</v>
      </c>
      <c r="F10" s="249">
        <f t="shared" si="0"/>
        <v>0</v>
      </c>
    </row>
    <row r="11" spans="1:6" ht="15">
      <c r="A11" s="237" t="s">
        <v>586</v>
      </c>
      <c r="B11" s="246" t="s">
        <v>37</v>
      </c>
      <c r="C11" s="247" t="s">
        <v>4</v>
      </c>
      <c r="D11" s="248">
        <v>2148</v>
      </c>
      <c r="E11" s="260">
        <v>0</v>
      </c>
      <c r="F11" s="249">
        <f t="shared" si="0"/>
        <v>0</v>
      </c>
    </row>
    <row r="12" spans="1:6" ht="15">
      <c r="A12" s="237" t="s">
        <v>587</v>
      </c>
      <c r="B12" s="246" t="s">
        <v>38</v>
      </c>
      <c r="C12" s="247" t="s">
        <v>4</v>
      </c>
      <c r="D12" s="248">
        <v>2148</v>
      </c>
      <c r="E12" s="260">
        <v>0</v>
      </c>
      <c r="F12" s="249">
        <f t="shared" si="0"/>
        <v>0</v>
      </c>
    </row>
    <row r="13" spans="1:6" ht="15">
      <c r="A13" s="250" t="s">
        <v>588</v>
      </c>
      <c r="B13" s="243" t="s">
        <v>11</v>
      </c>
      <c r="C13" s="244"/>
      <c r="D13" s="251"/>
      <c r="E13" s="252"/>
      <c r="F13" s="245">
        <f>SUM(F14:F24)</f>
        <v>0</v>
      </c>
    </row>
    <row r="14" spans="1:7" ht="15">
      <c r="A14" s="237" t="s">
        <v>589</v>
      </c>
      <c r="B14" s="246" t="s">
        <v>137</v>
      </c>
      <c r="C14" s="253" t="s">
        <v>4</v>
      </c>
      <c r="D14" s="248">
        <v>231</v>
      </c>
      <c r="E14" s="260">
        <v>0</v>
      </c>
      <c r="F14" s="249">
        <f aca="true" t="shared" si="1" ref="F14:F24">+E14*D14</f>
        <v>0</v>
      </c>
      <c r="G14" s="41"/>
    </row>
    <row r="15" spans="1:6" ht="15">
      <c r="A15" s="237" t="s">
        <v>590</v>
      </c>
      <c r="B15" s="246" t="s">
        <v>138</v>
      </c>
      <c r="C15" s="253" t="s">
        <v>4</v>
      </c>
      <c r="D15" s="248">
        <v>231</v>
      </c>
      <c r="E15" s="260">
        <v>0</v>
      </c>
      <c r="F15" s="249">
        <f t="shared" si="1"/>
        <v>0</v>
      </c>
    </row>
    <row r="16" spans="1:6" ht="15">
      <c r="A16" s="237" t="s">
        <v>591</v>
      </c>
      <c r="B16" s="246" t="s">
        <v>139</v>
      </c>
      <c r="C16" s="253" t="s">
        <v>4</v>
      </c>
      <c r="D16" s="248">
        <v>40</v>
      </c>
      <c r="E16" s="260">
        <v>0</v>
      </c>
      <c r="F16" s="249">
        <f t="shared" si="1"/>
        <v>0</v>
      </c>
    </row>
    <row r="17" spans="1:6" ht="30">
      <c r="A17" s="237" t="s">
        <v>592</v>
      </c>
      <c r="B17" s="246" t="s">
        <v>571</v>
      </c>
      <c r="C17" s="253" t="s">
        <v>4</v>
      </c>
      <c r="D17" s="248">
        <v>15</v>
      </c>
      <c r="E17" s="260">
        <v>0</v>
      </c>
      <c r="F17" s="249">
        <f t="shared" si="1"/>
        <v>0</v>
      </c>
    </row>
    <row r="18" spans="1:6" ht="15">
      <c r="A18" s="237" t="s">
        <v>593</v>
      </c>
      <c r="B18" s="246" t="s">
        <v>140</v>
      </c>
      <c r="C18" s="253" t="s">
        <v>4</v>
      </c>
      <c r="D18" s="248">
        <v>12</v>
      </c>
      <c r="E18" s="260">
        <v>0</v>
      </c>
      <c r="F18" s="249">
        <f t="shared" si="1"/>
        <v>0</v>
      </c>
    </row>
    <row r="19" spans="1:6" ht="15">
      <c r="A19" s="237" t="s">
        <v>594</v>
      </c>
      <c r="B19" s="246" t="s">
        <v>141</v>
      </c>
      <c r="C19" s="253" t="s">
        <v>4</v>
      </c>
      <c r="D19" s="248">
        <v>12</v>
      </c>
      <c r="E19" s="260">
        <v>0</v>
      </c>
      <c r="F19" s="249">
        <f t="shared" si="1"/>
        <v>0</v>
      </c>
    </row>
    <row r="20" spans="1:6" ht="15">
      <c r="A20" s="237" t="s">
        <v>595</v>
      </c>
      <c r="B20" s="246" t="s">
        <v>142</v>
      </c>
      <c r="C20" s="247" t="s">
        <v>4</v>
      </c>
      <c r="D20" s="248">
        <v>612</v>
      </c>
      <c r="E20" s="260">
        <v>0</v>
      </c>
      <c r="F20" s="249">
        <f t="shared" si="1"/>
        <v>0</v>
      </c>
    </row>
    <row r="21" spans="1:6" ht="15">
      <c r="A21" s="237" t="s">
        <v>596</v>
      </c>
      <c r="B21" s="246" t="s">
        <v>143</v>
      </c>
      <c r="C21" s="247" t="s">
        <v>4</v>
      </c>
      <c r="D21" s="248">
        <v>612</v>
      </c>
      <c r="E21" s="260">
        <v>0</v>
      </c>
      <c r="F21" s="249">
        <f t="shared" si="1"/>
        <v>0</v>
      </c>
    </row>
    <row r="22" spans="1:6" ht="15">
      <c r="A22" s="237" t="s">
        <v>597</v>
      </c>
      <c r="B22" s="246" t="s">
        <v>144</v>
      </c>
      <c r="C22" s="247" t="s">
        <v>4</v>
      </c>
      <c r="D22" s="248">
        <v>600</v>
      </c>
      <c r="E22" s="260">
        <v>0</v>
      </c>
      <c r="F22" s="249">
        <f t="shared" si="1"/>
        <v>0</v>
      </c>
    </row>
    <row r="23" spans="1:6" ht="15.75" customHeight="1">
      <c r="A23" s="237" t="s">
        <v>598</v>
      </c>
      <c r="B23" s="246" t="s">
        <v>145</v>
      </c>
      <c r="C23" s="247" t="s">
        <v>4</v>
      </c>
      <c r="D23" s="248">
        <v>24</v>
      </c>
      <c r="E23" s="260">
        <v>0</v>
      </c>
      <c r="F23" s="249">
        <f t="shared" si="1"/>
        <v>0</v>
      </c>
    </row>
    <row r="24" spans="1:7" s="4" customFormat="1" ht="15.75" thickBot="1">
      <c r="A24" s="238" t="s">
        <v>599</v>
      </c>
      <c r="B24" s="254" t="s">
        <v>301</v>
      </c>
      <c r="C24" s="255" t="s">
        <v>4</v>
      </c>
      <c r="D24" s="256">
        <v>2509</v>
      </c>
      <c r="E24" s="261">
        <v>0</v>
      </c>
      <c r="F24" s="257">
        <f t="shared" si="1"/>
        <v>0</v>
      </c>
      <c r="G24" s="8"/>
    </row>
    <row r="25" ht="15">
      <c r="A25" s="33"/>
    </row>
  </sheetData>
  <sheetProtection/>
  <mergeCells count="3">
    <mergeCell ref="B1:E1"/>
    <mergeCell ref="B2:E2"/>
    <mergeCell ref="B4:E4"/>
  </mergeCells>
  <printOptions horizontalCentered="1"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0"/>
  <sheetViews>
    <sheetView zoomScale="90" zoomScaleNormal="90" workbookViewId="0" topLeftCell="A1">
      <selection activeCell="E50" sqref="E50"/>
    </sheetView>
  </sheetViews>
  <sheetFormatPr defaultColWidth="9.140625" defaultRowHeight="15"/>
  <cols>
    <col min="1" max="1" width="13.00390625" style="30" customWidth="1"/>
    <col min="2" max="2" width="53.8515625" style="0" customWidth="1"/>
    <col min="4" max="4" width="10.421875" style="0" customWidth="1"/>
    <col min="5" max="5" width="13.57421875" style="0" customWidth="1"/>
    <col min="6" max="6" width="20.421875" style="0" customWidth="1"/>
    <col min="7" max="7" width="18.57421875" style="0" customWidth="1"/>
  </cols>
  <sheetData>
    <row r="1" spans="1:6" s="10" customFormat="1" ht="36.75" customHeight="1">
      <c r="A1" s="69" t="s">
        <v>27</v>
      </c>
      <c r="B1" s="293" t="s">
        <v>81</v>
      </c>
      <c r="C1" s="293"/>
      <c r="D1" s="293"/>
      <c r="E1" s="293"/>
      <c r="F1" s="179" t="s">
        <v>552</v>
      </c>
    </row>
    <row r="2" spans="1:6" s="3" customFormat="1" ht="39.75" customHeight="1">
      <c r="A2" s="278" t="s">
        <v>151</v>
      </c>
      <c r="B2" s="290" t="s">
        <v>82</v>
      </c>
      <c r="C2" s="291"/>
      <c r="D2" s="291"/>
      <c r="E2" s="292"/>
      <c r="F2" s="71">
        <f>SUM(F4,F18,F25,F34,F40)</f>
        <v>0</v>
      </c>
    </row>
    <row r="3" spans="1:6" s="10" customFormat="1" ht="48" thickBot="1">
      <c r="A3" s="72"/>
      <c r="B3" s="73" t="s">
        <v>23</v>
      </c>
      <c r="C3" s="74" t="s">
        <v>0</v>
      </c>
      <c r="D3" s="74" t="s">
        <v>5</v>
      </c>
      <c r="E3" s="74" t="s">
        <v>543</v>
      </c>
      <c r="F3" s="105" t="s">
        <v>544</v>
      </c>
    </row>
    <row r="4" spans="1:6" s="6" customFormat="1" ht="15.75">
      <c r="A4" s="75" t="s">
        <v>152</v>
      </c>
      <c r="B4" s="287" t="s">
        <v>101</v>
      </c>
      <c r="C4" s="287"/>
      <c r="D4" s="287"/>
      <c r="E4" s="287"/>
      <c r="F4" s="76">
        <f>SUM(F5,F11,F14)</f>
        <v>0</v>
      </c>
    </row>
    <row r="5" spans="1:6" s="28" customFormat="1" ht="15.75">
      <c r="A5" s="77" t="s">
        <v>79</v>
      </c>
      <c r="B5" s="289" t="s">
        <v>1</v>
      </c>
      <c r="C5" s="289"/>
      <c r="D5" s="289"/>
      <c r="E5" s="289"/>
      <c r="F5" s="78">
        <f>SUM(F6:F10)</f>
        <v>0</v>
      </c>
    </row>
    <row r="6" spans="1:6" ht="15.75">
      <c r="A6" s="79" t="s">
        <v>235</v>
      </c>
      <c r="B6" s="80" t="s">
        <v>20</v>
      </c>
      <c r="C6" s="103" t="s">
        <v>230</v>
      </c>
      <c r="D6" s="104">
        <v>15</v>
      </c>
      <c r="E6" s="81">
        <v>0</v>
      </c>
      <c r="F6" s="82">
        <f>+E6*D6</f>
        <v>0</v>
      </c>
    </row>
    <row r="7" spans="1:6" ht="15.75">
      <c r="A7" s="79" t="s">
        <v>236</v>
      </c>
      <c r="B7" s="80" t="s">
        <v>16</v>
      </c>
      <c r="C7" s="103" t="s">
        <v>230</v>
      </c>
      <c r="D7" s="104">
        <v>60</v>
      </c>
      <c r="E7" s="81">
        <v>0</v>
      </c>
      <c r="F7" s="82">
        <f>+E7*D7</f>
        <v>0</v>
      </c>
    </row>
    <row r="8" spans="1:6" ht="15.75">
      <c r="A8" s="79" t="s">
        <v>237</v>
      </c>
      <c r="B8" s="80" t="s">
        <v>40</v>
      </c>
      <c r="C8" s="103" t="s">
        <v>230</v>
      </c>
      <c r="D8" s="104">
        <v>60</v>
      </c>
      <c r="E8" s="81">
        <v>0</v>
      </c>
      <c r="F8" s="82">
        <f>+E8*D8</f>
        <v>0</v>
      </c>
    </row>
    <row r="9" spans="1:6" ht="15.75">
      <c r="A9" s="79" t="s">
        <v>239</v>
      </c>
      <c r="B9" s="80" t="s">
        <v>41</v>
      </c>
      <c r="C9" s="103" t="s">
        <v>230</v>
      </c>
      <c r="D9" s="104">
        <v>60</v>
      </c>
      <c r="E9" s="81">
        <v>0</v>
      </c>
      <c r="F9" s="82">
        <f>+E9*D9</f>
        <v>0</v>
      </c>
    </row>
    <row r="10" spans="1:6" ht="15.75">
      <c r="A10" s="79" t="s">
        <v>240</v>
      </c>
      <c r="B10" s="80" t="s">
        <v>2</v>
      </c>
      <c r="C10" s="103" t="s">
        <v>230</v>
      </c>
      <c r="D10" s="104">
        <v>60</v>
      </c>
      <c r="E10" s="81">
        <v>0</v>
      </c>
      <c r="F10" s="82">
        <f>+E10*D10</f>
        <v>0</v>
      </c>
    </row>
    <row r="11" spans="1:6" s="28" customFormat="1" ht="15.75">
      <c r="A11" s="77" t="s">
        <v>157</v>
      </c>
      <c r="B11" s="289" t="s">
        <v>232</v>
      </c>
      <c r="C11" s="289"/>
      <c r="D11" s="289"/>
      <c r="E11" s="289"/>
      <c r="F11" s="78">
        <f>SUM(F12:F13)</f>
        <v>0</v>
      </c>
    </row>
    <row r="12" spans="1:6" ht="15.75">
      <c r="A12" s="79" t="s">
        <v>241</v>
      </c>
      <c r="B12" s="80" t="s">
        <v>16</v>
      </c>
      <c r="C12" s="103" t="s">
        <v>230</v>
      </c>
      <c r="D12" s="106">
        <v>60</v>
      </c>
      <c r="E12" s="81">
        <v>0</v>
      </c>
      <c r="F12" s="82">
        <f>+E12*D12</f>
        <v>0</v>
      </c>
    </row>
    <row r="13" spans="1:6" ht="15.75">
      <c r="A13" s="79" t="s">
        <v>242</v>
      </c>
      <c r="B13" s="80" t="s">
        <v>99</v>
      </c>
      <c r="C13" s="103" t="s">
        <v>10</v>
      </c>
      <c r="D13" s="106">
        <v>1600</v>
      </c>
      <c r="E13" s="81">
        <v>0</v>
      </c>
      <c r="F13" s="82">
        <f>+E13*D13</f>
        <v>0</v>
      </c>
    </row>
    <row r="14" spans="1:6" s="28" customFormat="1" ht="15.75">
      <c r="A14" s="77" t="s">
        <v>158</v>
      </c>
      <c r="B14" s="289" t="s">
        <v>100</v>
      </c>
      <c r="C14" s="289"/>
      <c r="D14" s="289"/>
      <c r="E14" s="289"/>
      <c r="F14" s="78">
        <f>SUM(F15:F17)</f>
        <v>0</v>
      </c>
    </row>
    <row r="15" spans="1:6" ht="15.75">
      <c r="A15" s="79" t="s">
        <v>243</v>
      </c>
      <c r="B15" s="80" t="s">
        <v>19</v>
      </c>
      <c r="C15" s="103" t="s">
        <v>230</v>
      </c>
      <c r="D15" s="104">
        <v>45</v>
      </c>
      <c r="E15" s="81">
        <v>0</v>
      </c>
      <c r="F15" s="83">
        <f>+E15*D15</f>
        <v>0</v>
      </c>
    </row>
    <row r="16" spans="1:6" ht="15.75">
      <c r="A16" s="79" t="s">
        <v>244</v>
      </c>
      <c r="B16" s="80" t="s">
        <v>42</v>
      </c>
      <c r="C16" s="103" t="s">
        <v>230</v>
      </c>
      <c r="D16" s="104">
        <v>50</v>
      </c>
      <c r="E16" s="81">
        <v>0</v>
      </c>
      <c r="F16" s="83">
        <f>+E16*D16</f>
        <v>0</v>
      </c>
    </row>
    <row r="17" spans="1:6" ht="16.5" thickBot="1">
      <c r="A17" s="84" t="s">
        <v>234</v>
      </c>
      <c r="B17" s="85" t="s">
        <v>3</v>
      </c>
      <c r="C17" s="107" t="s">
        <v>21</v>
      </c>
      <c r="D17" s="108">
        <v>1</v>
      </c>
      <c r="E17" s="86">
        <v>0</v>
      </c>
      <c r="F17" s="87">
        <f>+D17*E17</f>
        <v>0</v>
      </c>
    </row>
    <row r="18" spans="1:6" s="6" customFormat="1" ht="15.75">
      <c r="A18" s="75" t="s">
        <v>127</v>
      </c>
      <c r="B18" s="287" t="s">
        <v>58</v>
      </c>
      <c r="C18" s="287"/>
      <c r="D18" s="287"/>
      <c r="E18" s="287"/>
      <c r="F18" s="76">
        <f>SUM(F19:F24)</f>
        <v>0</v>
      </c>
    </row>
    <row r="19" spans="1:7" ht="15.75">
      <c r="A19" s="88" t="s">
        <v>238</v>
      </c>
      <c r="B19" s="89" t="s">
        <v>539</v>
      </c>
      <c r="C19" s="103" t="s">
        <v>21</v>
      </c>
      <c r="D19" s="106">
        <v>1</v>
      </c>
      <c r="E19" s="81">
        <v>0</v>
      </c>
      <c r="F19" s="83">
        <f aca="true" t="shared" si="0" ref="F19:F24">+E19*D19</f>
        <v>0</v>
      </c>
      <c r="G19" s="48"/>
    </row>
    <row r="20" spans="1:7" ht="15.75">
      <c r="A20" s="90" t="s">
        <v>245</v>
      </c>
      <c r="B20" s="89" t="s">
        <v>540</v>
      </c>
      <c r="C20" s="103" t="s">
        <v>21</v>
      </c>
      <c r="D20" s="106">
        <v>1</v>
      </c>
      <c r="E20" s="81">
        <v>0</v>
      </c>
      <c r="F20" s="83">
        <f t="shared" si="0"/>
        <v>0</v>
      </c>
      <c r="G20" s="48"/>
    </row>
    <row r="21" spans="1:7" ht="15.75">
      <c r="A21" s="88" t="s">
        <v>246</v>
      </c>
      <c r="B21" s="89" t="s">
        <v>541</v>
      </c>
      <c r="C21" s="103" t="s">
        <v>21</v>
      </c>
      <c r="D21" s="106">
        <v>1</v>
      </c>
      <c r="E21" s="81">
        <v>0</v>
      </c>
      <c r="F21" s="83">
        <f t="shared" si="0"/>
        <v>0</v>
      </c>
      <c r="G21" s="48"/>
    </row>
    <row r="22" spans="1:7" ht="15.75">
      <c r="A22" s="90" t="s">
        <v>247</v>
      </c>
      <c r="B22" s="89" t="s">
        <v>542</v>
      </c>
      <c r="C22" s="103" t="s">
        <v>21</v>
      </c>
      <c r="D22" s="106">
        <v>1</v>
      </c>
      <c r="E22" s="81">
        <v>0</v>
      </c>
      <c r="F22" s="83">
        <f t="shared" si="0"/>
        <v>0</v>
      </c>
      <c r="G22" s="48"/>
    </row>
    <row r="23" spans="1:7" s="39" customFormat="1" ht="15.75">
      <c r="A23" s="90" t="s">
        <v>248</v>
      </c>
      <c r="B23" s="89" t="s">
        <v>573</v>
      </c>
      <c r="C23" s="103" t="s">
        <v>21</v>
      </c>
      <c r="D23" s="106">
        <v>1</v>
      </c>
      <c r="E23" s="81">
        <v>0</v>
      </c>
      <c r="F23" s="83">
        <f t="shared" si="0"/>
        <v>0</v>
      </c>
      <c r="G23" s="48"/>
    </row>
    <row r="24" spans="1:6" ht="16.5" thickBot="1">
      <c r="A24" s="91" t="s">
        <v>548</v>
      </c>
      <c r="B24" s="85" t="s">
        <v>131</v>
      </c>
      <c r="C24" s="107" t="s">
        <v>230</v>
      </c>
      <c r="D24" s="109">
        <v>320</v>
      </c>
      <c r="E24" s="86">
        <v>0</v>
      </c>
      <c r="F24" s="87">
        <f t="shared" si="0"/>
        <v>0</v>
      </c>
    </row>
    <row r="25" spans="1:6" s="6" customFormat="1" ht="15.75">
      <c r="A25" s="75" t="s">
        <v>128</v>
      </c>
      <c r="B25" s="287" t="s">
        <v>83</v>
      </c>
      <c r="C25" s="287" t="s">
        <v>84</v>
      </c>
      <c r="D25" s="287"/>
      <c r="E25" s="287"/>
      <c r="F25" s="76">
        <f>SUM(F26:F33)</f>
        <v>0</v>
      </c>
    </row>
    <row r="26" spans="1:6" s="29" customFormat="1" ht="15.75">
      <c r="A26" s="92" t="s">
        <v>249</v>
      </c>
      <c r="B26" s="93" t="s">
        <v>20</v>
      </c>
      <c r="C26" s="103" t="s">
        <v>230</v>
      </c>
      <c r="D26" s="104">
        <v>750</v>
      </c>
      <c r="E26" s="94">
        <v>0</v>
      </c>
      <c r="F26" s="82">
        <f>D26*E26</f>
        <v>0</v>
      </c>
    </row>
    <row r="27" spans="1:6" s="29" customFormat="1" ht="15.75">
      <c r="A27" s="92" t="s">
        <v>250</v>
      </c>
      <c r="B27" s="93" t="s">
        <v>85</v>
      </c>
      <c r="C27" s="103" t="s">
        <v>230</v>
      </c>
      <c r="D27" s="104">
        <v>900</v>
      </c>
      <c r="E27" s="94">
        <v>0</v>
      </c>
      <c r="F27" s="82">
        <f aca="true" t="shared" si="1" ref="F27:F37">D27*E27</f>
        <v>0</v>
      </c>
    </row>
    <row r="28" spans="1:6" s="29" customFormat="1" ht="15.75">
      <c r="A28" s="92" t="s">
        <v>251</v>
      </c>
      <c r="B28" s="93" t="s">
        <v>32</v>
      </c>
      <c r="C28" s="103" t="s">
        <v>230</v>
      </c>
      <c r="D28" s="104">
        <v>750</v>
      </c>
      <c r="E28" s="94">
        <v>0</v>
      </c>
      <c r="F28" s="82">
        <f t="shared" si="1"/>
        <v>0</v>
      </c>
    </row>
    <row r="29" spans="1:6" s="29" customFormat="1" ht="15.75">
      <c r="A29" s="92" t="s">
        <v>252</v>
      </c>
      <c r="B29" s="93" t="s">
        <v>86</v>
      </c>
      <c r="C29" s="103" t="s">
        <v>230</v>
      </c>
      <c r="D29" s="104">
        <v>150</v>
      </c>
      <c r="E29" s="94">
        <v>0</v>
      </c>
      <c r="F29" s="82">
        <f t="shared" si="1"/>
        <v>0</v>
      </c>
    </row>
    <row r="30" spans="1:6" s="29" customFormat="1" ht="15.75">
      <c r="A30" s="92" t="s">
        <v>253</v>
      </c>
      <c r="B30" s="93" t="s">
        <v>87</v>
      </c>
      <c r="C30" s="103" t="s">
        <v>230</v>
      </c>
      <c r="D30" s="104">
        <v>100</v>
      </c>
      <c r="E30" s="94">
        <v>0</v>
      </c>
      <c r="F30" s="82">
        <f t="shared" si="1"/>
        <v>0</v>
      </c>
    </row>
    <row r="31" spans="1:7" s="29" customFormat="1" ht="15.75">
      <c r="A31" s="92" t="s">
        <v>254</v>
      </c>
      <c r="B31" s="93" t="s">
        <v>88</v>
      </c>
      <c r="C31" s="103" t="s">
        <v>230</v>
      </c>
      <c r="D31" s="104">
        <v>130</v>
      </c>
      <c r="E31" s="94">
        <v>0</v>
      </c>
      <c r="F31" s="82">
        <f t="shared" si="1"/>
        <v>0</v>
      </c>
      <c r="G31" s="38"/>
    </row>
    <row r="32" spans="1:7" s="29" customFormat="1" ht="15.75">
      <c r="A32" s="92" t="s">
        <v>255</v>
      </c>
      <c r="B32" s="93" t="s">
        <v>89</v>
      </c>
      <c r="C32" s="103" t="s">
        <v>230</v>
      </c>
      <c r="D32" s="104">
        <v>400</v>
      </c>
      <c r="E32" s="94">
        <v>0</v>
      </c>
      <c r="F32" s="82">
        <f t="shared" si="1"/>
        <v>0</v>
      </c>
      <c r="G32" s="38"/>
    </row>
    <row r="33" spans="1:7" s="29" customFormat="1" ht="16.5" thickBot="1">
      <c r="A33" s="95" t="s">
        <v>256</v>
      </c>
      <c r="B33" s="96" t="s">
        <v>90</v>
      </c>
      <c r="C33" s="110" t="s">
        <v>10</v>
      </c>
      <c r="D33" s="108">
        <v>3750</v>
      </c>
      <c r="E33" s="97">
        <v>0</v>
      </c>
      <c r="F33" s="98">
        <f t="shared" si="1"/>
        <v>0</v>
      </c>
      <c r="G33" s="38"/>
    </row>
    <row r="34" spans="1:7" s="6" customFormat="1" ht="15.75">
      <c r="A34" s="75" t="s">
        <v>129</v>
      </c>
      <c r="B34" s="287" t="s">
        <v>91</v>
      </c>
      <c r="C34" s="287" t="s">
        <v>84</v>
      </c>
      <c r="D34" s="287"/>
      <c r="E34" s="287"/>
      <c r="F34" s="76">
        <f>SUM(F35:F39)</f>
        <v>0</v>
      </c>
      <c r="G34" s="38"/>
    </row>
    <row r="35" spans="1:7" s="29" customFormat="1" ht="15.75">
      <c r="A35" s="92" t="s">
        <v>257</v>
      </c>
      <c r="B35" s="93" t="s">
        <v>92</v>
      </c>
      <c r="C35" s="103" t="s">
        <v>230</v>
      </c>
      <c r="D35" s="104">
        <v>1200</v>
      </c>
      <c r="E35" s="94">
        <v>0</v>
      </c>
      <c r="F35" s="82">
        <f t="shared" si="1"/>
        <v>0</v>
      </c>
      <c r="G35" s="38"/>
    </row>
    <row r="36" spans="1:7" s="29" customFormat="1" ht="15.75">
      <c r="A36" s="92" t="s">
        <v>258</v>
      </c>
      <c r="B36" s="93" t="s">
        <v>93</v>
      </c>
      <c r="C36" s="103" t="s">
        <v>230</v>
      </c>
      <c r="D36" s="104">
        <v>7250</v>
      </c>
      <c r="E36" s="94">
        <v>0</v>
      </c>
      <c r="F36" s="82">
        <f t="shared" si="1"/>
        <v>0</v>
      </c>
      <c r="G36" s="38"/>
    </row>
    <row r="37" spans="1:7" s="29" customFormat="1" ht="15.75">
      <c r="A37" s="92" t="s">
        <v>259</v>
      </c>
      <c r="B37" s="93" t="s">
        <v>94</v>
      </c>
      <c r="C37" s="103" t="s">
        <v>230</v>
      </c>
      <c r="D37" s="104">
        <v>525</v>
      </c>
      <c r="E37" s="94">
        <v>0</v>
      </c>
      <c r="F37" s="82">
        <f t="shared" si="1"/>
        <v>0</v>
      </c>
      <c r="G37" s="38"/>
    </row>
    <row r="38" spans="1:7" s="29" customFormat="1" ht="15.75">
      <c r="A38" s="92" t="s">
        <v>260</v>
      </c>
      <c r="B38" s="99" t="s">
        <v>526</v>
      </c>
      <c r="C38" s="103" t="s">
        <v>230</v>
      </c>
      <c r="D38" s="104">
        <v>90</v>
      </c>
      <c r="E38" s="94">
        <v>0</v>
      </c>
      <c r="F38" s="82">
        <f>D38*E38</f>
        <v>0</v>
      </c>
      <c r="G38" s="38"/>
    </row>
    <row r="39" spans="1:7" s="29" customFormat="1" ht="16.5" thickBot="1">
      <c r="A39" s="95" t="s">
        <v>261</v>
      </c>
      <c r="B39" s="96" t="s">
        <v>90</v>
      </c>
      <c r="C39" s="110" t="s">
        <v>10</v>
      </c>
      <c r="D39" s="108">
        <v>8000</v>
      </c>
      <c r="E39" s="97">
        <v>0</v>
      </c>
      <c r="F39" s="98">
        <f aca="true" t="shared" si="2" ref="F39:F48">D39*E39</f>
        <v>0</v>
      </c>
      <c r="G39" s="38"/>
    </row>
    <row r="40" spans="1:7" s="6" customFormat="1" ht="15.75">
      <c r="A40" s="100" t="s">
        <v>130</v>
      </c>
      <c r="B40" s="288" t="s">
        <v>102</v>
      </c>
      <c r="C40" s="288" t="s">
        <v>84</v>
      </c>
      <c r="D40" s="288"/>
      <c r="E40" s="288"/>
      <c r="F40" s="101">
        <f>SUM(F41:F50)</f>
        <v>0</v>
      </c>
      <c r="G40" s="38"/>
    </row>
    <row r="41" spans="1:7" s="29" customFormat="1" ht="15.75">
      <c r="A41" s="92" t="s">
        <v>262</v>
      </c>
      <c r="B41" s="93" t="s">
        <v>95</v>
      </c>
      <c r="C41" s="103" t="s">
        <v>230</v>
      </c>
      <c r="D41" s="104">
        <v>850</v>
      </c>
      <c r="E41" s="94">
        <v>0</v>
      </c>
      <c r="F41" s="82">
        <f t="shared" si="2"/>
        <v>0</v>
      </c>
      <c r="G41" s="38"/>
    </row>
    <row r="42" spans="1:7" s="29" customFormat="1" ht="15.75">
      <c r="A42" s="92" t="s">
        <v>263</v>
      </c>
      <c r="B42" s="93" t="s">
        <v>545</v>
      </c>
      <c r="C42" s="111" t="s">
        <v>230</v>
      </c>
      <c r="D42" s="104">
        <v>120</v>
      </c>
      <c r="E42" s="94">
        <v>0</v>
      </c>
      <c r="F42" s="82">
        <f t="shared" si="2"/>
        <v>0</v>
      </c>
      <c r="G42" s="38"/>
    </row>
    <row r="43" spans="1:7" s="29" customFormat="1" ht="15.75">
      <c r="A43" s="92" t="s">
        <v>264</v>
      </c>
      <c r="B43" s="93" t="s">
        <v>115</v>
      </c>
      <c r="C43" s="111" t="s">
        <v>96</v>
      </c>
      <c r="D43" s="104">
        <v>24</v>
      </c>
      <c r="E43" s="94">
        <v>0</v>
      </c>
      <c r="F43" s="82">
        <f t="shared" si="2"/>
        <v>0</v>
      </c>
      <c r="G43" s="38"/>
    </row>
    <row r="44" spans="1:7" s="29" customFormat="1" ht="15.75">
      <c r="A44" s="92" t="s">
        <v>265</v>
      </c>
      <c r="B44" s="93" t="s">
        <v>116</v>
      </c>
      <c r="C44" s="111" t="s">
        <v>96</v>
      </c>
      <c r="D44" s="104">
        <v>6</v>
      </c>
      <c r="E44" s="94">
        <v>0</v>
      </c>
      <c r="F44" s="82">
        <f t="shared" si="2"/>
        <v>0</v>
      </c>
      <c r="G44" s="38"/>
    </row>
    <row r="45" spans="1:7" s="29" customFormat="1" ht="15.75">
      <c r="A45" s="92" t="s">
        <v>266</v>
      </c>
      <c r="B45" s="93" t="s">
        <v>97</v>
      </c>
      <c r="C45" s="111" t="s">
        <v>96</v>
      </c>
      <c r="D45" s="104">
        <v>1</v>
      </c>
      <c r="E45" s="94">
        <v>0</v>
      </c>
      <c r="F45" s="82">
        <f t="shared" si="2"/>
        <v>0</v>
      </c>
      <c r="G45" s="38"/>
    </row>
    <row r="46" spans="1:7" s="29" customFormat="1" ht="15.75">
      <c r="A46" s="92" t="s">
        <v>267</v>
      </c>
      <c r="B46" s="93" t="s">
        <v>98</v>
      </c>
      <c r="C46" s="111" t="s">
        <v>96</v>
      </c>
      <c r="D46" s="104">
        <v>75</v>
      </c>
      <c r="E46" s="94">
        <v>0</v>
      </c>
      <c r="F46" s="82">
        <f t="shared" si="2"/>
        <v>0</v>
      </c>
      <c r="G46" s="38"/>
    </row>
    <row r="47" spans="1:7" s="29" customFormat="1" ht="15.75">
      <c r="A47" s="92" t="s">
        <v>268</v>
      </c>
      <c r="B47" s="93" t="s">
        <v>209</v>
      </c>
      <c r="C47" s="103" t="s">
        <v>230</v>
      </c>
      <c r="D47" s="104">
        <v>135</v>
      </c>
      <c r="E47" s="94">
        <v>0</v>
      </c>
      <c r="F47" s="82">
        <f t="shared" si="2"/>
        <v>0</v>
      </c>
      <c r="G47" s="38"/>
    </row>
    <row r="48" spans="1:7" s="29" customFormat="1" ht="15.75">
      <c r="A48" s="92" t="s">
        <v>269</v>
      </c>
      <c r="B48" s="93" t="s">
        <v>535</v>
      </c>
      <c r="C48" s="103" t="s">
        <v>230</v>
      </c>
      <c r="D48" s="104">
        <v>600</v>
      </c>
      <c r="E48" s="94">
        <v>0</v>
      </c>
      <c r="F48" s="82">
        <f t="shared" si="2"/>
        <v>0</v>
      </c>
      <c r="G48" s="38"/>
    </row>
    <row r="49" spans="1:7" ht="15.75">
      <c r="A49" s="79" t="s">
        <v>270</v>
      </c>
      <c r="B49" s="80" t="s">
        <v>150</v>
      </c>
      <c r="C49" s="103" t="s">
        <v>230</v>
      </c>
      <c r="D49" s="104">
        <v>315</v>
      </c>
      <c r="E49" s="81">
        <v>0</v>
      </c>
      <c r="F49" s="83">
        <f>E49*D49</f>
        <v>0</v>
      </c>
      <c r="G49" s="38"/>
    </row>
    <row r="50" spans="1:7" s="29" customFormat="1" ht="16.5" thickBot="1">
      <c r="A50" s="102" t="s">
        <v>271</v>
      </c>
      <c r="B50" s="96" t="s">
        <v>90</v>
      </c>
      <c r="C50" s="110" t="s">
        <v>10</v>
      </c>
      <c r="D50" s="108">
        <v>29851</v>
      </c>
      <c r="E50" s="97">
        <v>0</v>
      </c>
      <c r="F50" s="98">
        <f>D50*E50</f>
        <v>0</v>
      </c>
      <c r="G50" s="38"/>
    </row>
  </sheetData>
  <sheetProtection/>
  <mergeCells count="10">
    <mergeCell ref="B34:E34"/>
    <mergeCell ref="B40:E40"/>
    <mergeCell ref="B18:E18"/>
    <mergeCell ref="B14:E14"/>
    <mergeCell ref="B2:E2"/>
    <mergeCell ref="B1:E1"/>
    <mergeCell ref="B4:E4"/>
    <mergeCell ref="B25:E25"/>
    <mergeCell ref="B11:E11"/>
    <mergeCell ref="B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3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9.28125" style="0" customWidth="1"/>
    <col min="2" max="2" width="48.00390625" style="0" customWidth="1"/>
    <col min="5" max="5" width="11.140625" style="0" customWidth="1"/>
    <col min="6" max="6" width="21.57421875" style="0" customWidth="1"/>
  </cols>
  <sheetData>
    <row r="1" spans="1:6" ht="49.5" customHeight="1">
      <c r="A1" s="69" t="s">
        <v>27</v>
      </c>
      <c r="B1" s="293" t="s">
        <v>81</v>
      </c>
      <c r="C1" s="293"/>
      <c r="D1" s="293"/>
      <c r="E1" s="293"/>
      <c r="F1" s="180" t="s">
        <v>553</v>
      </c>
    </row>
    <row r="2" spans="1:6" ht="39.75" customHeight="1">
      <c r="A2" s="278" t="s">
        <v>153</v>
      </c>
      <c r="B2" s="290" t="s">
        <v>70</v>
      </c>
      <c r="C2" s="291"/>
      <c r="D2" s="291"/>
      <c r="E2" s="292"/>
      <c r="F2" s="71">
        <f>SUM(F4,F8)</f>
        <v>0</v>
      </c>
    </row>
    <row r="3" spans="1:6" ht="63.75" thickBot="1">
      <c r="A3" s="115"/>
      <c r="B3" s="116" t="s">
        <v>23</v>
      </c>
      <c r="C3" s="116" t="s">
        <v>0</v>
      </c>
      <c r="D3" s="74" t="s">
        <v>5</v>
      </c>
      <c r="E3" s="74" t="s">
        <v>547</v>
      </c>
      <c r="F3" s="105" t="s">
        <v>546</v>
      </c>
    </row>
    <row r="4" spans="1:8" s="6" customFormat="1" ht="15.75">
      <c r="A4" s="75" t="s">
        <v>159</v>
      </c>
      <c r="B4" s="287" t="s">
        <v>64</v>
      </c>
      <c r="C4" s="287"/>
      <c r="D4" s="287"/>
      <c r="E4" s="287"/>
      <c r="F4" s="76">
        <f>SUM(F5:F7)</f>
        <v>0</v>
      </c>
      <c r="G4" s="7"/>
      <c r="H4" s="7"/>
    </row>
    <row r="5" spans="1:6" ht="15.75">
      <c r="A5" s="79" t="s">
        <v>272</v>
      </c>
      <c r="B5" s="117" t="s">
        <v>65</v>
      </c>
      <c r="C5" s="118" t="s">
        <v>24</v>
      </c>
      <c r="D5" s="125">
        <v>90</v>
      </c>
      <c r="E5" s="119">
        <v>0</v>
      </c>
      <c r="F5" s="120">
        <f>D5*E5</f>
        <v>0</v>
      </c>
    </row>
    <row r="6" spans="1:6" ht="15.75">
      <c r="A6" s="79" t="s">
        <v>273</v>
      </c>
      <c r="B6" s="117" t="s">
        <v>66</v>
      </c>
      <c r="C6" s="118" t="s">
        <v>4</v>
      </c>
      <c r="D6" s="125">
        <v>30</v>
      </c>
      <c r="E6" s="119">
        <v>0</v>
      </c>
      <c r="F6" s="120">
        <f>D6*E6</f>
        <v>0</v>
      </c>
    </row>
    <row r="7" spans="1:6" ht="16.5" thickBot="1">
      <c r="A7" s="84" t="s">
        <v>274</v>
      </c>
      <c r="B7" s="121" t="s">
        <v>68</v>
      </c>
      <c r="C7" s="122" t="s">
        <v>10</v>
      </c>
      <c r="D7" s="126">
        <v>600</v>
      </c>
      <c r="E7" s="123">
        <v>0</v>
      </c>
      <c r="F7" s="124">
        <f>D7*E7</f>
        <v>0</v>
      </c>
    </row>
    <row r="8" spans="1:8" s="6" customFormat="1" ht="15.75">
      <c r="A8" s="100" t="s">
        <v>106</v>
      </c>
      <c r="B8" s="288" t="s">
        <v>71</v>
      </c>
      <c r="C8" s="288"/>
      <c r="D8" s="288"/>
      <c r="E8" s="288"/>
      <c r="F8" s="101">
        <f>SUM(F9:F13)</f>
        <v>0</v>
      </c>
      <c r="G8" s="7"/>
      <c r="H8" s="7"/>
    </row>
    <row r="9" spans="1:6" ht="15.75">
      <c r="A9" s="79" t="s">
        <v>275</v>
      </c>
      <c r="B9" s="117" t="s">
        <v>67</v>
      </c>
      <c r="C9" s="118" t="s">
        <v>26</v>
      </c>
      <c r="D9" s="125">
        <v>90</v>
      </c>
      <c r="E9" s="119">
        <v>0</v>
      </c>
      <c r="F9" s="120">
        <f>D9*E9</f>
        <v>0</v>
      </c>
    </row>
    <row r="10" spans="1:6" ht="15.75">
      <c r="A10" s="79" t="s">
        <v>276</v>
      </c>
      <c r="B10" s="117" t="s">
        <v>72</v>
      </c>
      <c r="C10" s="118" t="s">
        <v>26</v>
      </c>
      <c r="D10" s="125">
        <v>90</v>
      </c>
      <c r="E10" s="119">
        <v>0</v>
      </c>
      <c r="F10" s="120">
        <f>D10*E10</f>
        <v>0</v>
      </c>
    </row>
    <row r="11" spans="1:6" ht="15.75">
      <c r="A11" s="79" t="s">
        <v>277</v>
      </c>
      <c r="B11" s="117" t="s">
        <v>73</v>
      </c>
      <c r="C11" s="118" t="s">
        <v>26</v>
      </c>
      <c r="D11" s="125">
        <v>30</v>
      </c>
      <c r="E11" s="119">
        <v>0</v>
      </c>
      <c r="F11" s="120">
        <f>D11*E11</f>
        <v>0</v>
      </c>
    </row>
    <row r="12" spans="1:6" ht="15.75">
      <c r="A12" s="79" t="s">
        <v>523</v>
      </c>
      <c r="B12" s="117" t="s">
        <v>69</v>
      </c>
      <c r="C12" s="118" t="s">
        <v>24</v>
      </c>
      <c r="D12" s="125">
        <v>90</v>
      </c>
      <c r="E12" s="119">
        <v>0</v>
      </c>
      <c r="F12" s="120">
        <f>D12*E12</f>
        <v>0</v>
      </c>
    </row>
    <row r="13" spans="1:6" ht="16.5" thickBot="1">
      <c r="A13" s="84" t="s">
        <v>524</v>
      </c>
      <c r="B13" s="121" t="s">
        <v>68</v>
      </c>
      <c r="C13" s="122" t="s">
        <v>10</v>
      </c>
      <c r="D13" s="126">
        <v>600</v>
      </c>
      <c r="E13" s="123">
        <v>0</v>
      </c>
      <c r="F13" s="124">
        <f>D13*E13</f>
        <v>0</v>
      </c>
    </row>
  </sheetData>
  <sheetProtection/>
  <mergeCells count="4">
    <mergeCell ref="B8:E8"/>
    <mergeCell ref="B1:E1"/>
    <mergeCell ref="B2:E2"/>
    <mergeCell ref="B4:E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37"/>
  <sheetViews>
    <sheetView zoomScale="110" zoomScaleNormal="110" zoomScaleSheetLayoutView="85" workbookViewId="0" topLeftCell="A13">
      <selection activeCell="D37" sqref="D37"/>
    </sheetView>
  </sheetViews>
  <sheetFormatPr defaultColWidth="9.140625" defaultRowHeight="15"/>
  <cols>
    <col min="1" max="1" width="9.28125" style="11" customWidth="1"/>
    <col min="2" max="2" width="40.7109375" style="10" customWidth="1"/>
    <col min="3" max="3" width="9.140625" style="11" customWidth="1"/>
    <col min="4" max="4" width="9.7109375" style="11" customWidth="1"/>
    <col min="5" max="5" width="12.140625" style="11" customWidth="1"/>
    <col min="6" max="6" width="15.7109375" style="10" bestFit="1" customWidth="1"/>
    <col min="7" max="16384" width="9.140625" style="10" customWidth="1"/>
  </cols>
  <sheetData>
    <row r="1" spans="1:6" ht="45.75" customHeight="1">
      <c r="A1" s="69" t="s">
        <v>27</v>
      </c>
      <c r="B1" s="293" t="s">
        <v>81</v>
      </c>
      <c r="C1" s="293"/>
      <c r="D1" s="293"/>
      <c r="E1" s="293"/>
      <c r="F1" s="179" t="s">
        <v>554</v>
      </c>
    </row>
    <row r="2" spans="1:6" s="3" customFormat="1" ht="39.75" customHeight="1">
      <c r="A2" s="70" t="s">
        <v>154</v>
      </c>
      <c r="B2" s="290" t="s">
        <v>39</v>
      </c>
      <c r="C2" s="291"/>
      <c r="D2" s="291"/>
      <c r="E2" s="292"/>
      <c r="F2" s="71">
        <f>SUM(F4,F22)</f>
        <v>0</v>
      </c>
    </row>
    <row r="3" spans="1:6" ht="63.75" thickBot="1">
      <c r="A3" s="130" t="s">
        <v>43</v>
      </c>
      <c r="B3" s="131" t="s">
        <v>23</v>
      </c>
      <c r="C3" s="132" t="s">
        <v>0</v>
      </c>
      <c r="D3" s="132" t="s">
        <v>5</v>
      </c>
      <c r="E3" s="132" t="s">
        <v>550</v>
      </c>
      <c r="F3" s="133" t="s">
        <v>549</v>
      </c>
    </row>
    <row r="4" spans="1:6" s="6" customFormat="1" ht="15.75">
      <c r="A4" s="75" t="s">
        <v>146</v>
      </c>
      <c r="B4" s="287" t="s">
        <v>44</v>
      </c>
      <c r="C4" s="287"/>
      <c r="D4" s="287"/>
      <c r="E4" s="287"/>
      <c r="F4" s="76">
        <f>SUM(F5,F9)</f>
        <v>0</v>
      </c>
    </row>
    <row r="5" spans="1:6" s="28" customFormat="1" ht="15.75">
      <c r="A5" s="77" t="s">
        <v>160</v>
      </c>
      <c r="B5" s="289" t="s">
        <v>51</v>
      </c>
      <c r="C5" s="289"/>
      <c r="D5" s="289"/>
      <c r="E5" s="289"/>
      <c r="F5" s="78">
        <f>SUM(F6:F8)</f>
        <v>0</v>
      </c>
    </row>
    <row r="6" spans="1:6" s="9" customFormat="1" ht="15.75">
      <c r="A6" s="134" t="s">
        <v>278</v>
      </c>
      <c r="B6" s="135" t="s">
        <v>49</v>
      </c>
      <c r="C6" s="136" t="s">
        <v>21</v>
      </c>
      <c r="D6" s="136">
        <v>1</v>
      </c>
      <c r="E6" s="170">
        <v>0</v>
      </c>
      <c r="F6" s="137">
        <f>E6*D6</f>
        <v>0</v>
      </c>
    </row>
    <row r="7" spans="1:6" s="9" customFormat="1" ht="15.75">
      <c r="A7" s="134" t="s">
        <v>279</v>
      </c>
      <c r="B7" s="135" t="s">
        <v>300</v>
      </c>
      <c r="C7" s="136" t="s">
        <v>46</v>
      </c>
      <c r="D7" s="136">
        <v>0.5</v>
      </c>
      <c r="E7" s="170">
        <v>0</v>
      </c>
      <c r="F7" s="137">
        <f>E7*D7</f>
        <v>0</v>
      </c>
    </row>
    <row r="8" spans="1:6" s="9" customFormat="1" ht="15.75">
      <c r="A8" s="134" t="s">
        <v>280</v>
      </c>
      <c r="B8" s="135" t="s">
        <v>50</v>
      </c>
      <c r="C8" s="136" t="s">
        <v>8</v>
      </c>
      <c r="D8" s="136">
        <v>20</v>
      </c>
      <c r="E8" s="170">
        <v>0</v>
      </c>
      <c r="F8" s="137">
        <f>E8*D8</f>
        <v>0</v>
      </c>
    </row>
    <row r="9" spans="1:6" s="28" customFormat="1" ht="15.75">
      <c r="A9" s="77" t="s">
        <v>161</v>
      </c>
      <c r="B9" s="289" t="s">
        <v>45</v>
      </c>
      <c r="C9" s="289"/>
      <c r="D9" s="289"/>
      <c r="E9" s="289"/>
      <c r="F9" s="78">
        <f>SUM(F10,F13,F16,F19)</f>
        <v>0</v>
      </c>
    </row>
    <row r="10" spans="1:6" s="4" customFormat="1" ht="15.75">
      <c r="A10" s="138" t="s">
        <v>281</v>
      </c>
      <c r="B10" s="139" t="s">
        <v>6</v>
      </c>
      <c r="C10" s="140"/>
      <c r="D10" s="140"/>
      <c r="E10" s="136"/>
      <c r="F10" s="141">
        <f>SUM(F11:F12)</f>
        <v>0</v>
      </c>
    </row>
    <row r="11" spans="1:6" s="9" customFormat="1" ht="15.75">
      <c r="A11" s="134" t="s">
        <v>429</v>
      </c>
      <c r="B11" s="135" t="s">
        <v>299</v>
      </c>
      <c r="C11" s="136" t="s">
        <v>230</v>
      </c>
      <c r="D11" s="142">
        <v>5</v>
      </c>
      <c r="E11" s="170">
        <v>0</v>
      </c>
      <c r="F11" s="137">
        <f>E11*D11</f>
        <v>0</v>
      </c>
    </row>
    <row r="12" spans="1:6" s="9" customFormat="1" ht="15.75">
      <c r="A12" s="134" t="s">
        <v>430</v>
      </c>
      <c r="B12" s="135" t="s">
        <v>108</v>
      </c>
      <c r="C12" s="136" t="s">
        <v>230</v>
      </c>
      <c r="D12" s="142">
        <v>2</v>
      </c>
      <c r="E12" s="170">
        <v>0</v>
      </c>
      <c r="F12" s="137">
        <f>E12*D12</f>
        <v>0</v>
      </c>
    </row>
    <row r="13" spans="1:6" s="9" customFormat="1" ht="15.75">
      <c r="A13" s="134" t="s">
        <v>282</v>
      </c>
      <c r="B13" s="143" t="s">
        <v>14</v>
      </c>
      <c r="C13" s="136"/>
      <c r="D13" s="142"/>
      <c r="E13" s="171"/>
      <c r="F13" s="144">
        <f>SUM(F14:F15)</f>
        <v>0</v>
      </c>
    </row>
    <row r="14" spans="1:6" s="23" customFormat="1" ht="15.75">
      <c r="A14" s="145" t="s">
        <v>431</v>
      </c>
      <c r="B14" s="135" t="s">
        <v>47</v>
      </c>
      <c r="C14" s="136" t="s">
        <v>4</v>
      </c>
      <c r="D14" s="142">
        <v>2</v>
      </c>
      <c r="E14" s="170">
        <v>0</v>
      </c>
      <c r="F14" s="146">
        <f>E14*D14</f>
        <v>0</v>
      </c>
    </row>
    <row r="15" spans="1:6" ht="15.75">
      <c r="A15" s="147" t="s">
        <v>505</v>
      </c>
      <c r="B15" s="148" t="s">
        <v>15</v>
      </c>
      <c r="C15" s="149" t="s">
        <v>4</v>
      </c>
      <c r="D15" s="142">
        <v>35</v>
      </c>
      <c r="E15" s="170">
        <v>0</v>
      </c>
      <c r="F15" s="150">
        <f>E15*D15</f>
        <v>0</v>
      </c>
    </row>
    <row r="16" spans="1:6" ht="15.75">
      <c r="A16" s="151" t="s">
        <v>283</v>
      </c>
      <c r="B16" s="143" t="s">
        <v>11</v>
      </c>
      <c r="C16" s="152"/>
      <c r="D16" s="153"/>
      <c r="E16" s="172"/>
      <c r="F16" s="144">
        <f>SUM(F17:F18)</f>
        <v>0</v>
      </c>
    </row>
    <row r="17" spans="1:6" ht="15.75">
      <c r="A17" s="147" t="s">
        <v>432</v>
      </c>
      <c r="B17" s="135" t="s">
        <v>298</v>
      </c>
      <c r="C17" s="136" t="s">
        <v>4</v>
      </c>
      <c r="D17" s="142">
        <v>10</v>
      </c>
      <c r="E17" s="170">
        <v>0</v>
      </c>
      <c r="F17" s="146">
        <f>E17*D17</f>
        <v>0</v>
      </c>
    </row>
    <row r="18" spans="1:6" ht="15.75">
      <c r="A18" s="147" t="s">
        <v>433</v>
      </c>
      <c r="B18" s="135" t="s">
        <v>301</v>
      </c>
      <c r="C18" s="136" t="s">
        <v>4</v>
      </c>
      <c r="D18" s="142">
        <v>35</v>
      </c>
      <c r="E18" s="170">
        <v>0</v>
      </c>
      <c r="F18" s="150">
        <f>E18*D18</f>
        <v>0</v>
      </c>
    </row>
    <row r="19" spans="1:6" s="4" customFormat="1" ht="15.75">
      <c r="A19" s="138" t="s">
        <v>506</v>
      </c>
      <c r="B19" s="154" t="s">
        <v>9</v>
      </c>
      <c r="C19" s="155"/>
      <c r="D19" s="156"/>
      <c r="E19" s="171"/>
      <c r="F19" s="141">
        <f>SUM(F20:F21)</f>
        <v>0</v>
      </c>
    </row>
    <row r="20" spans="1:6" s="9" customFormat="1" ht="15.75">
      <c r="A20" s="134" t="s">
        <v>507</v>
      </c>
      <c r="B20" s="135" t="s">
        <v>48</v>
      </c>
      <c r="C20" s="136" t="s">
        <v>10</v>
      </c>
      <c r="D20" s="142">
        <v>200</v>
      </c>
      <c r="E20" s="170">
        <v>0</v>
      </c>
      <c r="F20" s="137">
        <f>E20*D20</f>
        <v>0</v>
      </c>
    </row>
    <row r="21" spans="1:6" s="9" customFormat="1" ht="16.5" thickBot="1">
      <c r="A21" s="157" t="s">
        <v>508</v>
      </c>
      <c r="B21" s="158" t="s">
        <v>52</v>
      </c>
      <c r="C21" s="159" t="s">
        <v>10</v>
      </c>
      <c r="D21" s="160">
        <v>140</v>
      </c>
      <c r="E21" s="173">
        <v>0</v>
      </c>
      <c r="F21" s="161">
        <f>E21*D21</f>
        <v>0</v>
      </c>
    </row>
    <row r="22" spans="1:6" s="6" customFormat="1" ht="15.75">
      <c r="A22" s="100" t="s">
        <v>162</v>
      </c>
      <c r="B22" s="288" t="s">
        <v>39</v>
      </c>
      <c r="C22" s="288"/>
      <c r="D22" s="288"/>
      <c r="E22" s="288"/>
      <c r="F22" s="101">
        <f>SUM(F23,F31)</f>
        <v>0</v>
      </c>
    </row>
    <row r="23" spans="1:6" s="28" customFormat="1" ht="15.75">
      <c r="A23" s="77" t="s">
        <v>163</v>
      </c>
      <c r="B23" s="289" t="s">
        <v>53</v>
      </c>
      <c r="C23" s="289"/>
      <c r="D23" s="289"/>
      <c r="E23" s="289"/>
      <c r="F23" s="78">
        <f>SUM(F24:F30)</f>
        <v>0</v>
      </c>
    </row>
    <row r="24" spans="1:6" ht="15.75">
      <c r="A24" s="162" t="s">
        <v>284</v>
      </c>
      <c r="B24" s="163" t="s">
        <v>297</v>
      </c>
      <c r="C24" s="140" t="s">
        <v>210</v>
      </c>
      <c r="D24" s="156">
        <v>4200</v>
      </c>
      <c r="E24" s="174">
        <v>0</v>
      </c>
      <c r="F24" s="164">
        <f aca="true" t="shared" si="0" ref="F24:F30">+E24*D24</f>
        <v>0</v>
      </c>
    </row>
    <row r="25" spans="1:7" ht="31.5">
      <c r="A25" s="162" t="s">
        <v>285</v>
      </c>
      <c r="B25" s="163" t="s">
        <v>528</v>
      </c>
      <c r="C25" s="140" t="s">
        <v>18</v>
      </c>
      <c r="D25" s="156">
        <v>60</v>
      </c>
      <c r="E25" s="174">
        <v>0</v>
      </c>
      <c r="F25" s="164">
        <f t="shared" si="0"/>
        <v>0</v>
      </c>
      <c r="G25" s="52"/>
    </row>
    <row r="26" spans="1:6" ht="15.75">
      <c r="A26" s="162" t="s">
        <v>286</v>
      </c>
      <c r="B26" s="163" t="s">
        <v>455</v>
      </c>
      <c r="C26" s="140" t="s">
        <v>18</v>
      </c>
      <c r="D26" s="156">
        <v>2500</v>
      </c>
      <c r="E26" s="174">
        <v>0</v>
      </c>
      <c r="F26" s="164">
        <f t="shared" si="0"/>
        <v>0</v>
      </c>
    </row>
    <row r="27" spans="1:6" ht="15.75">
      <c r="A27" s="162" t="s">
        <v>287</v>
      </c>
      <c r="B27" s="163" t="s">
        <v>211</v>
      </c>
      <c r="C27" s="140" t="s">
        <v>18</v>
      </c>
      <c r="D27" s="156">
        <v>2500</v>
      </c>
      <c r="E27" s="174">
        <v>0</v>
      </c>
      <c r="F27" s="164">
        <f t="shared" si="0"/>
        <v>0</v>
      </c>
    </row>
    <row r="28" spans="1:6" ht="15.75">
      <c r="A28" s="162" t="s">
        <v>288</v>
      </c>
      <c r="B28" s="163" t="s">
        <v>212</v>
      </c>
      <c r="C28" s="140" t="s">
        <v>18</v>
      </c>
      <c r="D28" s="156">
        <v>300</v>
      </c>
      <c r="E28" s="174">
        <v>0</v>
      </c>
      <c r="F28" s="164">
        <f t="shared" si="0"/>
        <v>0</v>
      </c>
    </row>
    <row r="29" spans="1:6" ht="15.75">
      <c r="A29" s="162" t="s">
        <v>289</v>
      </c>
      <c r="B29" s="163" t="s">
        <v>216</v>
      </c>
      <c r="C29" s="140" t="s">
        <v>18</v>
      </c>
      <c r="D29" s="156">
        <v>300</v>
      </c>
      <c r="E29" s="174">
        <v>0</v>
      </c>
      <c r="F29" s="164">
        <f t="shared" si="0"/>
        <v>0</v>
      </c>
    </row>
    <row r="30" spans="1:6" ht="15.75">
      <c r="A30" s="162" t="s">
        <v>290</v>
      </c>
      <c r="B30" s="163" t="s">
        <v>217</v>
      </c>
      <c r="C30" s="140" t="s">
        <v>17</v>
      </c>
      <c r="D30" s="156">
        <v>510</v>
      </c>
      <c r="E30" s="174">
        <v>0</v>
      </c>
      <c r="F30" s="164">
        <f t="shared" si="0"/>
        <v>0</v>
      </c>
    </row>
    <row r="31" spans="1:6" s="28" customFormat="1" ht="15.75">
      <c r="A31" s="77" t="s">
        <v>164</v>
      </c>
      <c r="B31" s="294" t="s">
        <v>54</v>
      </c>
      <c r="C31" s="294"/>
      <c r="D31" s="294"/>
      <c r="E31" s="294"/>
      <c r="F31" s="78">
        <f>SUM(F32:F37)</f>
        <v>0</v>
      </c>
    </row>
    <row r="32" spans="1:6" ht="47.25">
      <c r="A32" s="162" t="s">
        <v>291</v>
      </c>
      <c r="B32" s="163" t="s">
        <v>213</v>
      </c>
      <c r="C32" s="140" t="s">
        <v>7</v>
      </c>
      <c r="D32" s="156">
        <v>2000</v>
      </c>
      <c r="E32" s="174">
        <v>0</v>
      </c>
      <c r="F32" s="164">
        <f aca="true" t="shared" si="1" ref="F32:F37">+E32*D32</f>
        <v>0</v>
      </c>
    </row>
    <row r="33" spans="1:6" ht="31.5">
      <c r="A33" s="162" t="s">
        <v>292</v>
      </c>
      <c r="B33" s="163" t="s">
        <v>214</v>
      </c>
      <c r="C33" s="140" t="s">
        <v>18</v>
      </c>
      <c r="D33" s="156">
        <v>125</v>
      </c>
      <c r="E33" s="174">
        <v>0</v>
      </c>
      <c r="F33" s="164">
        <f t="shared" si="1"/>
        <v>0</v>
      </c>
    </row>
    <row r="34" spans="1:6" ht="15.75">
      <c r="A34" s="162" t="s">
        <v>293</v>
      </c>
      <c r="B34" s="163" t="s">
        <v>55</v>
      </c>
      <c r="C34" s="140" t="s">
        <v>18</v>
      </c>
      <c r="D34" s="156">
        <v>15</v>
      </c>
      <c r="E34" s="174">
        <v>0</v>
      </c>
      <c r="F34" s="164">
        <f t="shared" si="1"/>
        <v>0</v>
      </c>
    </row>
    <row r="35" spans="1:6" ht="15.75">
      <c r="A35" s="162" t="s">
        <v>294</v>
      </c>
      <c r="B35" s="163" t="s">
        <v>132</v>
      </c>
      <c r="C35" s="140" t="s">
        <v>4</v>
      </c>
      <c r="D35" s="156">
        <v>8</v>
      </c>
      <c r="E35" s="174">
        <v>0</v>
      </c>
      <c r="F35" s="164">
        <f t="shared" si="1"/>
        <v>0</v>
      </c>
    </row>
    <row r="36" spans="1:6" ht="15.75">
      <c r="A36" s="162" t="s">
        <v>295</v>
      </c>
      <c r="B36" s="163" t="s">
        <v>215</v>
      </c>
      <c r="C36" s="140" t="s">
        <v>7</v>
      </c>
      <c r="D36" s="156">
        <v>40</v>
      </c>
      <c r="E36" s="174">
        <v>0</v>
      </c>
      <c r="F36" s="164">
        <f t="shared" si="1"/>
        <v>0</v>
      </c>
    </row>
    <row r="37" spans="1:6" s="40" customFormat="1" ht="16.5" thickBot="1">
      <c r="A37" s="165" t="s">
        <v>296</v>
      </c>
      <c r="B37" s="166" t="s">
        <v>229</v>
      </c>
      <c r="C37" s="167" t="s">
        <v>7</v>
      </c>
      <c r="D37" s="168">
        <v>2700</v>
      </c>
      <c r="E37" s="175">
        <v>0</v>
      </c>
      <c r="F37" s="169">
        <f t="shared" si="1"/>
        <v>0</v>
      </c>
    </row>
  </sheetData>
  <sheetProtection/>
  <mergeCells count="8">
    <mergeCell ref="B23:E23"/>
    <mergeCell ref="B31:E31"/>
    <mergeCell ref="B1:E1"/>
    <mergeCell ref="B2:E2"/>
    <mergeCell ref="B22:E22"/>
    <mergeCell ref="B4:E4"/>
    <mergeCell ref="B5:E5"/>
    <mergeCell ref="B9:E9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70"/>
  <sheetViews>
    <sheetView zoomScalePageLayoutView="0" workbookViewId="0" topLeftCell="A43">
      <selection activeCell="B64" sqref="B64:E64"/>
    </sheetView>
  </sheetViews>
  <sheetFormatPr defaultColWidth="9.140625" defaultRowHeight="15"/>
  <cols>
    <col min="1" max="1" width="9.28125" style="30" customWidth="1"/>
    <col min="2" max="2" width="53.7109375" style="0" customWidth="1"/>
    <col min="3" max="3" width="9.140625" style="0" customWidth="1"/>
    <col min="4" max="4" width="9.57421875" style="0" customWidth="1"/>
    <col min="5" max="5" width="13.140625" style="0" customWidth="1"/>
    <col min="6" max="6" width="15.57421875" style="0" customWidth="1"/>
  </cols>
  <sheetData>
    <row r="1" spans="1:6" ht="44.25" customHeight="1">
      <c r="A1" s="181" t="s">
        <v>27</v>
      </c>
      <c r="B1" s="293" t="s">
        <v>81</v>
      </c>
      <c r="C1" s="293"/>
      <c r="D1" s="293"/>
      <c r="E1" s="293"/>
      <c r="F1" s="179" t="s">
        <v>555</v>
      </c>
    </row>
    <row r="2" spans="1:6" ht="39.75" customHeight="1">
      <c r="A2" s="70" t="s">
        <v>155</v>
      </c>
      <c r="B2" s="290" t="s">
        <v>56</v>
      </c>
      <c r="C2" s="291"/>
      <c r="D2" s="291"/>
      <c r="E2" s="292"/>
      <c r="F2" s="71">
        <f>SUM(F4,F19,F29,F57,F68)</f>
        <v>0</v>
      </c>
    </row>
    <row r="3" spans="1:6" ht="28.5" customHeight="1" thickBot="1">
      <c r="A3" s="130" t="s">
        <v>43</v>
      </c>
      <c r="B3" s="131" t="s">
        <v>23</v>
      </c>
      <c r="C3" s="132" t="s">
        <v>0</v>
      </c>
      <c r="D3" s="132" t="s">
        <v>5</v>
      </c>
      <c r="E3" s="132" t="s">
        <v>543</v>
      </c>
      <c r="F3" s="133" t="s">
        <v>556</v>
      </c>
    </row>
    <row r="4" spans="1:6" s="6" customFormat="1" ht="15.75">
      <c r="A4" s="75" t="s">
        <v>165</v>
      </c>
      <c r="B4" s="287" t="s">
        <v>78</v>
      </c>
      <c r="C4" s="287"/>
      <c r="D4" s="287"/>
      <c r="E4" s="287"/>
      <c r="F4" s="76">
        <f>SUM(F5,F11)</f>
        <v>0</v>
      </c>
    </row>
    <row r="5" spans="1:6" s="28" customFormat="1" ht="15.75">
      <c r="A5" s="77" t="s">
        <v>156</v>
      </c>
      <c r="B5" s="289" t="s">
        <v>112</v>
      </c>
      <c r="C5" s="289"/>
      <c r="D5" s="289"/>
      <c r="E5" s="289"/>
      <c r="F5" s="78">
        <f>SUM(F6:F10)</f>
        <v>0</v>
      </c>
    </row>
    <row r="6" spans="1:6" ht="33.75" customHeight="1">
      <c r="A6" s="79" t="s">
        <v>302</v>
      </c>
      <c r="B6" s="182" t="s">
        <v>600</v>
      </c>
      <c r="C6" s="193" t="s">
        <v>231</v>
      </c>
      <c r="D6" s="194">
        <v>390</v>
      </c>
      <c r="E6" s="183">
        <v>0</v>
      </c>
      <c r="F6" s="82">
        <f>E6*D6</f>
        <v>0</v>
      </c>
    </row>
    <row r="7" spans="1:6" ht="31.5">
      <c r="A7" s="79" t="s">
        <v>303</v>
      </c>
      <c r="B7" s="182" t="s">
        <v>109</v>
      </c>
      <c r="C7" s="193" t="s">
        <v>231</v>
      </c>
      <c r="D7" s="194">
        <v>70</v>
      </c>
      <c r="E7" s="183">
        <v>0</v>
      </c>
      <c r="F7" s="82">
        <f>E7*D7</f>
        <v>0</v>
      </c>
    </row>
    <row r="8" spans="1:6" ht="15.75">
      <c r="A8" s="79" t="s">
        <v>304</v>
      </c>
      <c r="B8" s="182" t="s">
        <v>108</v>
      </c>
      <c r="C8" s="193" t="s">
        <v>230</v>
      </c>
      <c r="D8" s="194">
        <v>2</v>
      </c>
      <c r="E8" s="183">
        <v>0</v>
      </c>
      <c r="F8" s="82">
        <f>E8*D8</f>
        <v>0</v>
      </c>
    </row>
    <row r="9" spans="1:6" ht="15.75">
      <c r="A9" s="79" t="s">
        <v>305</v>
      </c>
      <c r="B9" s="182" t="s">
        <v>113</v>
      </c>
      <c r="C9" s="193" t="s">
        <v>4</v>
      </c>
      <c r="D9" s="194">
        <v>26</v>
      </c>
      <c r="E9" s="183">
        <v>0</v>
      </c>
      <c r="F9" s="82">
        <f>+E9*D9</f>
        <v>0</v>
      </c>
    </row>
    <row r="10" spans="1:6" ht="15.75">
      <c r="A10" s="79" t="s">
        <v>306</v>
      </c>
      <c r="B10" s="182" t="s">
        <v>12</v>
      </c>
      <c r="C10" s="193" t="s">
        <v>4</v>
      </c>
      <c r="D10" s="194">
        <v>26</v>
      </c>
      <c r="E10" s="183">
        <v>0</v>
      </c>
      <c r="F10" s="82">
        <f>+E10*D10</f>
        <v>0</v>
      </c>
    </row>
    <row r="11" spans="1:6" s="28" customFormat="1" ht="15.75">
      <c r="A11" s="77" t="s">
        <v>178</v>
      </c>
      <c r="B11" s="289" t="s">
        <v>111</v>
      </c>
      <c r="C11" s="289"/>
      <c r="D11" s="289"/>
      <c r="E11" s="289"/>
      <c r="F11" s="78">
        <f>SUM(F12:F18)</f>
        <v>0</v>
      </c>
    </row>
    <row r="12" spans="1:6" ht="15.75">
      <c r="A12" s="79" t="s">
        <v>307</v>
      </c>
      <c r="B12" s="182" t="s">
        <v>533</v>
      </c>
      <c r="C12" s="193" t="s">
        <v>24</v>
      </c>
      <c r="D12" s="194">
        <v>10</v>
      </c>
      <c r="E12" s="183">
        <v>0</v>
      </c>
      <c r="F12" s="82">
        <f>E12*D12</f>
        <v>0</v>
      </c>
    </row>
    <row r="13" spans="1:7" ht="15.75">
      <c r="A13" s="79" t="s">
        <v>308</v>
      </c>
      <c r="B13" s="182" t="s">
        <v>110</v>
      </c>
      <c r="C13" s="193" t="s">
        <v>24</v>
      </c>
      <c r="D13" s="194">
        <v>7</v>
      </c>
      <c r="E13" s="183">
        <v>0</v>
      </c>
      <c r="F13" s="82">
        <f>E13*D13</f>
        <v>0</v>
      </c>
      <c r="G13" s="43"/>
    </row>
    <row r="14" spans="1:6" ht="15.75">
      <c r="A14" s="79" t="s">
        <v>309</v>
      </c>
      <c r="B14" s="182" t="s">
        <v>13</v>
      </c>
      <c r="C14" s="193" t="s">
        <v>4</v>
      </c>
      <c r="D14" s="194">
        <v>1</v>
      </c>
      <c r="E14" s="183">
        <v>0</v>
      </c>
      <c r="F14" s="82">
        <f>+E14*D14</f>
        <v>0</v>
      </c>
    </row>
    <row r="15" spans="1:6" ht="15.75">
      <c r="A15" s="79" t="s">
        <v>310</v>
      </c>
      <c r="B15" s="182" t="s">
        <v>114</v>
      </c>
      <c r="C15" s="193" t="s">
        <v>4</v>
      </c>
      <c r="D15" s="194">
        <v>3</v>
      </c>
      <c r="E15" s="183">
        <v>0</v>
      </c>
      <c r="F15" s="82">
        <f>+E15*D15</f>
        <v>0</v>
      </c>
    </row>
    <row r="16" spans="1:6" ht="15.75">
      <c r="A16" s="79" t="s">
        <v>311</v>
      </c>
      <c r="B16" s="182" t="s">
        <v>22</v>
      </c>
      <c r="C16" s="193" t="s">
        <v>17</v>
      </c>
      <c r="D16" s="194">
        <v>20</v>
      </c>
      <c r="E16" s="183">
        <v>0</v>
      </c>
      <c r="F16" s="82">
        <f>+E16*D16</f>
        <v>0</v>
      </c>
    </row>
    <row r="17" spans="1:6" ht="15.75">
      <c r="A17" s="79" t="s">
        <v>312</v>
      </c>
      <c r="B17" s="182" t="s">
        <v>31</v>
      </c>
      <c r="C17" s="193" t="s">
        <v>8</v>
      </c>
      <c r="D17" s="194">
        <v>35</v>
      </c>
      <c r="E17" s="183">
        <v>0</v>
      </c>
      <c r="F17" s="82">
        <f>+E17*D17</f>
        <v>0</v>
      </c>
    </row>
    <row r="18" spans="1:6" ht="16.5" thickBot="1">
      <c r="A18" s="84" t="s">
        <v>313</v>
      </c>
      <c r="B18" s="184" t="s">
        <v>103</v>
      </c>
      <c r="C18" s="195" t="s">
        <v>230</v>
      </c>
      <c r="D18" s="196">
        <v>48</v>
      </c>
      <c r="E18" s="185">
        <v>0</v>
      </c>
      <c r="F18" s="98">
        <f>+E18*D18</f>
        <v>0</v>
      </c>
    </row>
    <row r="19" spans="1:6" s="6" customFormat="1" ht="15.75">
      <c r="A19" s="75" t="s">
        <v>166</v>
      </c>
      <c r="B19" s="287" t="s">
        <v>80</v>
      </c>
      <c r="C19" s="287"/>
      <c r="D19" s="287"/>
      <c r="E19" s="287"/>
      <c r="F19" s="76">
        <f>SUM(F20:F28)</f>
        <v>0</v>
      </c>
    </row>
    <row r="20" spans="1:6" s="29" customFormat="1" ht="15.75">
      <c r="A20" s="92" t="s">
        <v>314</v>
      </c>
      <c r="B20" s="182" t="s">
        <v>297</v>
      </c>
      <c r="C20" s="193" t="s">
        <v>210</v>
      </c>
      <c r="D20" s="194">
        <v>900</v>
      </c>
      <c r="E20" s="183">
        <v>0</v>
      </c>
      <c r="F20" s="82">
        <f>+E20*D20</f>
        <v>0</v>
      </c>
    </row>
    <row r="21" spans="1:6" s="29" customFormat="1" ht="31.5">
      <c r="A21" s="92" t="s">
        <v>315</v>
      </c>
      <c r="B21" s="182" t="s">
        <v>222</v>
      </c>
      <c r="C21" s="193" t="s">
        <v>18</v>
      </c>
      <c r="D21" s="194">
        <v>10000</v>
      </c>
      <c r="E21" s="183">
        <v>0</v>
      </c>
      <c r="F21" s="82">
        <f aca="true" t="shared" si="0" ref="F21:F27">E21*D21</f>
        <v>0</v>
      </c>
    </row>
    <row r="22" spans="1:6" s="29" customFormat="1" ht="15.75">
      <c r="A22" s="92" t="s">
        <v>316</v>
      </c>
      <c r="B22" s="182" t="s">
        <v>557</v>
      </c>
      <c r="C22" s="193" t="s">
        <v>18</v>
      </c>
      <c r="D22" s="194">
        <v>9000</v>
      </c>
      <c r="E22" s="183">
        <v>0</v>
      </c>
      <c r="F22" s="82">
        <f t="shared" si="0"/>
        <v>0</v>
      </c>
    </row>
    <row r="23" spans="1:6" s="29" customFormat="1" ht="15.75">
      <c r="A23" s="92" t="s">
        <v>317</v>
      </c>
      <c r="B23" s="182" t="s">
        <v>558</v>
      </c>
      <c r="C23" s="111" t="s">
        <v>18</v>
      </c>
      <c r="D23" s="104">
        <v>10000</v>
      </c>
      <c r="E23" s="94">
        <v>0</v>
      </c>
      <c r="F23" s="82">
        <f>+E23*D23</f>
        <v>0</v>
      </c>
    </row>
    <row r="24" spans="1:6" s="29" customFormat="1" ht="15.75">
      <c r="A24" s="92" t="s">
        <v>318</v>
      </c>
      <c r="B24" s="182" t="s">
        <v>559</v>
      </c>
      <c r="C24" s="111" t="s">
        <v>18</v>
      </c>
      <c r="D24" s="104">
        <v>2000</v>
      </c>
      <c r="E24" s="94">
        <v>0</v>
      </c>
      <c r="F24" s="82">
        <f>+E24*D24</f>
        <v>0</v>
      </c>
    </row>
    <row r="25" spans="1:6" s="29" customFormat="1" ht="15.75">
      <c r="A25" s="92" t="s">
        <v>319</v>
      </c>
      <c r="B25" s="182" t="s">
        <v>216</v>
      </c>
      <c r="C25" s="111" t="s">
        <v>18</v>
      </c>
      <c r="D25" s="104">
        <v>2000</v>
      </c>
      <c r="E25" s="94">
        <v>0</v>
      </c>
      <c r="F25" s="82">
        <f>+E25*D25</f>
        <v>0</v>
      </c>
    </row>
    <row r="26" spans="1:6" s="29" customFormat="1" ht="15.75">
      <c r="A26" s="92" t="s">
        <v>320</v>
      </c>
      <c r="B26" s="182" t="s">
        <v>217</v>
      </c>
      <c r="C26" s="111" t="s">
        <v>17</v>
      </c>
      <c r="D26" s="104">
        <v>3400</v>
      </c>
      <c r="E26" s="94">
        <v>0</v>
      </c>
      <c r="F26" s="82">
        <f>+E26*D26</f>
        <v>0</v>
      </c>
    </row>
    <row r="27" spans="1:6" s="29" customFormat="1" ht="31.5">
      <c r="A27" s="92" t="s">
        <v>321</v>
      </c>
      <c r="B27" s="182" t="s">
        <v>560</v>
      </c>
      <c r="C27" s="193" t="s">
        <v>7</v>
      </c>
      <c r="D27" s="194">
        <v>20</v>
      </c>
      <c r="E27" s="183">
        <v>0</v>
      </c>
      <c r="F27" s="82">
        <f t="shared" si="0"/>
        <v>0</v>
      </c>
    </row>
    <row r="28" spans="1:6" s="29" customFormat="1" ht="16.5" thickBot="1">
      <c r="A28" s="95" t="s">
        <v>322</v>
      </c>
      <c r="B28" s="184" t="s">
        <v>103</v>
      </c>
      <c r="C28" s="195" t="s">
        <v>230</v>
      </c>
      <c r="D28" s="196">
        <v>48</v>
      </c>
      <c r="E28" s="185">
        <v>0</v>
      </c>
      <c r="F28" s="98">
        <f>+E28*D28</f>
        <v>0</v>
      </c>
    </row>
    <row r="29" spans="1:6" s="6" customFormat="1" ht="15.75">
      <c r="A29" s="75" t="s">
        <v>167</v>
      </c>
      <c r="B29" s="287" t="s">
        <v>121</v>
      </c>
      <c r="C29" s="287"/>
      <c r="D29" s="287"/>
      <c r="E29" s="287"/>
      <c r="F29" s="76">
        <f>SUM(F30,F45,F53,F56)</f>
        <v>0</v>
      </c>
    </row>
    <row r="30" spans="1:12" s="28" customFormat="1" ht="15.75">
      <c r="A30" s="77" t="s">
        <v>168</v>
      </c>
      <c r="B30" s="295" t="s">
        <v>117</v>
      </c>
      <c r="C30" s="296"/>
      <c r="D30" s="296"/>
      <c r="E30" s="297"/>
      <c r="F30" s="78">
        <f>SUM(F31:F44)</f>
        <v>0</v>
      </c>
      <c r="H30" s="44"/>
      <c r="I30" s="45"/>
      <c r="J30" s="45"/>
      <c r="K30" s="45"/>
      <c r="L30" s="45"/>
    </row>
    <row r="31" spans="1:6" ht="15.75">
      <c r="A31" s="79" t="s">
        <v>323</v>
      </c>
      <c r="B31" s="182" t="s">
        <v>434</v>
      </c>
      <c r="C31" s="193" t="s">
        <v>4</v>
      </c>
      <c r="D31" s="194">
        <v>3</v>
      </c>
      <c r="E31" s="183">
        <v>0</v>
      </c>
      <c r="F31" s="82">
        <f aca="true" t="shared" si="1" ref="F31:F42">D31*E31</f>
        <v>0</v>
      </c>
    </row>
    <row r="32" spans="1:6" ht="15.75">
      <c r="A32" s="79" t="s">
        <v>324</v>
      </c>
      <c r="B32" s="182" t="s">
        <v>435</v>
      </c>
      <c r="C32" s="193" t="s">
        <v>7</v>
      </c>
      <c r="D32" s="194">
        <v>500</v>
      </c>
      <c r="E32" s="183">
        <v>0</v>
      </c>
      <c r="F32" s="82">
        <f t="shared" si="1"/>
        <v>0</v>
      </c>
    </row>
    <row r="33" spans="1:6" ht="15.75">
      <c r="A33" s="79" t="s">
        <v>325</v>
      </c>
      <c r="B33" s="182" t="s">
        <v>436</v>
      </c>
      <c r="C33" s="193" t="s">
        <v>7</v>
      </c>
      <c r="D33" s="194">
        <v>300</v>
      </c>
      <c r="E33" s="183">
        <v>0</v>
      </c>
      <c r="F33" s="82">
        <f t="shared" si="1"/>
        <v>0</v>
      </c>
    </row>
    <row r="34" spans="1:6" ht="31.5">
      <c r="A34" s="79" t="s">
        <v>326</v>
      </c>
      <c r="B34" s="182" t="s">
        <v>437</v>
      </c>
      <c r="C34" s="193" t="s">
        <v>7</v>
      </c>
      <c r="D34" s="194">
        <v>550</v>
      </c>
      <c r="E34" s="183">
        <v>0</v>
      </c>
      <c r="F34" s="82">
        <f t="shared" si="1"/>
        <v>0</v>
      </c>
    </row>
    <row r="35" spans="1:6" ht="15.75">
      <c r="A35" s="79" t="s">
        <v>327</v>
      </c>
      <c r="B35" s="182" t="s">
        <v>438</v>
      </c>
      <c r="C35" s="193" t="s">
        <v>7</v>
      </c>
      <c r="D35" s="194">
        <v>200</v>
      </c>
      <c r="E35" s="183">
        <v>0</v>
      </c>
      <c r="F35" s="82">
        <f t="shared" si="1"/>
        <v>0</v>
      </c>
    </row>
    <row r="36" spans="1:6" ht="15.75">
      <c r="A36" s="79" t="s">
        <v>328</v>
      </c>
      <c r="B36" s="182" t="s">
        <v>439</v>
      </c>
      <c r="C36" s="193" t="s">
        <v>7</v>
      </c>
      <c r="D36" s="194">
        <v>500</v>
      </c>
      <c r="E36" s="183">
        <v>0</v>
      </c>
      <c r="F36" s="82">
        <f t="shared" si="1"/>
        <v>0</v>
      </c>
    </row>
    <row r="37" spans="1:6" ht="15.75">
      <c r="A37" s="79" t="s">
        <v>329</v>
      </c>
      <c r="B37" s="182" t="s">
        <v>453</v>
      </c>
      <c r="C37" s="193" t="s">
        <v>7</v>
      </c>
      <c r="D37" s="194">
        <v>200</v>
      </c>
      <c r="E37" s="183">
        <v>0</v>
      </c>
      <c r="F37" s="82">
        <f t="shared" si="1"/>
        <v>0</v>
      </c>
    </row>
    <row r="38" spans="1:6" ht="31.5">
      <c r="A38" s="79" t="s">
        <v>330</v>
      </c>
      <c r="B38" s="182" t="s">
        <v>574</v>
      </c>
      <c r="C38" s="193" t="s">
        <v>7</v>
      </c>
      <c r="D38" s="194">
        <v>200</v>
      </c>
      <c r="E38" s="183">
        <v>0</v>
      </c>
      <c r="F38" s="82">
        <f t="shared" si="1"/>
        <v>0</v>
      </c>
    </row>
    <row r="39" spans="1:6" ht="15.75">
      <c r="A39" s="79" t="s">
        <v>331</v>
      </c>
      <c r="B39" s="182" t="s">
        <v>440</v>
      </c>
      <c r="C39" s="193" t="s">
        <v>4</v>
      </c>
      <c r="D39" s="194">
        <v>1</v>
      </c>
      <c r="E39" s="183">
        <v>0</v>
      </c>
      <c r="F39" s="82">
        <f t="shared" si="1"/>
        <v>0</v>
      </c>
    </row>
    <row r="40" spans="1:6" ht="15.75">
      <c r="A40" s="79" t="s">
        <v>332</v>
      </c>
      <c r="B40" s="182" t="s">
        <v>441</v>
      </c>
      <c r="C40" s="193" t="s">
        <v>4</v>
      </c>
      <c r="D40" s="194">
        <v>3</v>
      </c>
      <c r="E40" s="183">
        <v>0</v>
      </c>
      <c r="F40" s="82">
        <f t="shared" si="1"/>
        <v>0</v>
      </c>
    </row>
    <row r="41" spans="1:6" ht="15.75">
      <c r="A41" s="79" t="s">
        <v>333</v>
      </c>
      <c r="B41" s="182" t="s">
        <v>442</v>
      </c>
      <c r="C41" s="193" t="s">
        <v>4</v>
      </c>
      <c r="D41" s="194">
        <v>4</v>
      </c>
      <c r="E41" s="183">
        <v>0</v>
      </c>
      <c r="F41" s="82">
        <f t="shared" si="1"/>
        <v>0</v>
      </c>
    </row>
    <row r="42" spans="1:6" ht="15.75">
      <c r="A42" s="79" t="s">
        <v>334</v>
      </c>
      <c r="B42" s="182" t="s">
        <v>443</v>
      </c>
      <c r="C42" s="193" t="s">
        <v>4</v>
      </c>
      <c r="D42" s="194">
        <v>1</v>
      </c>
      <c r="E42" s="183">
        <v>0</v>
      </c>
      <c r="F42" s="82">
        <f t="shared" si="1"/>
        <v>0</v>
      </c>
    </row>
    <row r="43" spans="1:6" ht="15.75">
      <c r="A43" s="79" t="s">
        <v>335</v>
      </c>
      <c r="B43" s="182" t="s">
        <v>444</v>
      </c>
      <c r="C43" s="193" t="s">
        <v>4</v>
      </c>
      <c r="D43" s="194">
        <v>1</v>
      </c>
      <c r="E43" s="183">
        <v>0</v>
      </c>
      <c r="F43" s="82">
        <f>D43*E43</f>
        <v>0</v>
      </c>
    </row>
    <row r="44" spans="1:6" ht="31.5">
      <c r="A44" s="79" t="s">
        <v>336</v>
      </c>
      <c r="B44" s="182" t="s">
        <v>445</v>
      </c>
      <c r="C44" s="193" t="s">
        <v>4</v>
      </c>
      <c r="D44" s="194">
        <v>1</v>
      </c>
      <c r="E44" s="183">
        <v>0</v>
      </c>
      <c r="F44" s="82">
        <f>D44*E44</f>
        <v>0</v>
      </c>
    </row>
    <row r="45" spans="1:6" s="28" customFormat="1" ht="15.75">
      <c r="A45" s="77" t="s">
        <v>169</v>
      </c>
      <c r="B45" s="295" t="s">
        <v>118</v>
      </c>
      <c r="C45" s="296"/>
      <c r="D45" s="296"/>
      <c r="E45" s="297"/>
      <c r="F45" s="78">
        <f>SUM(F46:F52)</f>
        <v>0</v>
      </c>
    </row>
    <row r="46" spans="1:6" ht="15.75">
      <c r="A46" s="79" t="s">
        <v>337</v>
      </c>
      <c r="B46" s="182" t="s">
        <v>446</v>
      </c>
      <c r="C46" s="193" t="s">
        <v>28</v>
      </c>
      <c r="D46" s="194">
        <v>12</v>
      </c>
      <c r="E46" s="183">
        <v>0</v>
      </c>
      <c r="F46" s="82">
        <f aca="true" t="shared" si="2" ref="F46:F52">D46*E46</f>
        <v>0</v>
      </c>
    </row>
    <row r="47" spans="1:6" ht="15.75">
      <c r="A47" s="79" t="s">
        <v>338</v>
      </c>
      <c r="B47" s="182" t="s">
        <v>447</v>
      </c>
      <c r="C47" s="193" t="s">
        <v>28</v>
      </c>
      <c r="D47" s="194">
        <v>12</v>
      </c>
      <c r="E47" s="183">
        <v>0</v>
      </c>
      <c r="F47" s="82">
        <f t="shared" si="2"/>
        <v>0</v>
      </c>
    </row>
    <row r="48" spans="1:6" ht="15.75">
      <c r="A48" s="79" t="s">
        <v>339</v>
      </c>
      <c r="B48" s="182" t="s">
        <v>448</v>
      </c>
      <c r="C48" s="193" t="s">
        <v>28</v>
      </c>
      <c r="D48" s="194">
        <v>12</v>
      </c>
      <c r="E48" s="183">
        <v>0</v>
      </c>
      <c r="F48" s="82">
        <f t="shared" si="2"/>
        <v>0</v>
      </c>
    </row>
    <row r="49" spans="1:6" ht="15.75">
      <c r="A49" s="79" t="s">
        <v>340</v>
      </c>
      <c r="B49" s="182" t="s">
        <v>449</v>
      </c>
      <c r="C49" s="193" t="s">
        <v>28</v>
      </c>
      <c r="D49" s="194">
        <v>12</v>
      </c>
      <c r="E49" s="183">
        <v>0</v>
      </c>
      <c r="F49" s="82">
        <f t="shared" si="2"/>
        <v>0</v>
      </c>
    </row>
    <row r="50" spans="1:6" ht="15.75">
      <c r="A50" s="79" t="s">
        <v>341</v>
      </c>
      <c r="B50" s="182" t="s">
        <v>450</v>
      </c>
      <c r="C50" s="193" t="s">
        <v>57</v>
      </c>
      <c r="D50" s="194">
        <v>105422</v>
      </c>
      <c r="E50" s="183">
        <v>0</v>
      </c>
      <c r="F50" s="82">
        <f t="shared" si="2"/>
        <v>0</v>
      </c>
    </row>
    <row r="51" spans="1:6" ht="15.75">
      <c r="A51" s="79" t="s">
        <v>342</v>
      </c>
      <c r="B51" s="182" t="s">
        <v>451</v>
      </c>
      <c r="C51" s="193" t="s">
        <v>17</v>
      </c>
      <c r="D51" s="194">
        <v>1.5</v>
      </c>
      <c r="E51" s="183">
        <v>0</v>
      </c>
      <c r="F51" s="82">
        <f t="shared" si="2"/>
        <v>0</v>
      </c>
    </row>
    <row r="52" spans="1:6" ht="15.75">
      <c r="A52" s="79" t="s">
        <v>343</v>
      </c>
      <c r="B52" s="182" t="s">
        <v>452</v>
      </c>
      <c r="C52" s="193" t="s">
        <v>17</v>
      </c>
      <c r="D52" s="194">
        <v>1.25</v>
      </c>
      <c r="E52" s="183">
        <v>0</v>
      </c>
      <c r="F52" s="82">
        <f t="shared" si="2"/>
        <v>0</v>
      </c>
    </row>
    <row r="53" spans="1:6" s="28" customFormat="1" ht="15.75">
      <c r="A53" s="77" t="s">
        <v>170</v>
      </c>
      <c r="B53" s="295" t="s">
        <v>123</v>
      </c>
      <c r="C53" s="296"/>
      <c r="D53" s="296"/>
      <c r="E53" s="297"/>
      <c r="F53" s="78">
        <f>SUM(F54:F55)</f>
        <v>0</v>
      </c>
    </row>
    <row r="54" spans="1:6" ht="15.75">
      <c r="A54" s="79" t="s">
        <v>344</v>
      </c>
      <c r="B54" s="182" t="s">
        <v>124</v>
      </c>
      <c r="C54" s="193" t="s">
        <v>28</v>
      </c>
      <c r="D54" s="194">
        <v>12</v>
      </c>
      <c r="E54" s="183">
        <v>0</v>
      </c>
      <c r="F54" s="82">
        <f>D54*E54</f>
        <v>0</v>
      </c>
    </row>
    <row r="55" spans="1:6" ht="15.75">
      <c r="A55" s="186" t="s">
        <v>345</v>
      </c>
      <c r="B55" s="187" t="s">
        <v>125</v>
      </c>
      <c r="C55" s="197" t="s">
        <v>28</v>
      </c>
      <c r="D55" s="198">
        <v>36</v>
      </c>
      <c r="E55" s="188">
        <v>0</v>
      </c>
      <c r="F55" s="189">
        <f>D55*E55</f>
        <v>0</v>
      </c>
    </row>
    <row r="56" spans="1:6" s="39" customFormat="1" ht="16.5" thickBot="1">
      <c r="A56" s="262" t="s">
        <v>529</v>
      </c>
      <c r="B56" s="53" t="s">
        <v>149</v>
      </c>
      <c r="C56" s="199" t="s">
        <v>28</v>
      </c>
      <c r="D56" s="200">
        <v>12</v>
      </c>
      <c r="E56" s="191">
        <v>0</v>
      </c>
      <c r="F56" s="192">
        <f>D56*E56</f>
        <v>0</v>
      </c>
    </row>
    <row r="57" spans="1:6" s="6" customFormat="1" ht="15.75">
      <c r="A57" s="75" t="s">
        <v>171</v>
      </c>
      <c r="B57" s="287" t="s">
        <v>122</v>
      </c>
      <c r="C57" s="287"/>
      <c r="D57" s="287"/>
      <c r="E57" s="287"/>
      <c r="F57" s="76">
        <f>SUM(F58,F64)</f>
        <v>0</v>
      </c>
    </row>
    <row r="58" spans="1:7" s="28" customFormat="1" ht="15.75">
      <c r="A58" s="77" t="s">
        <v>172</v>
      </c>
      <c r="B58" s="289" t="s">
        <v>107</v>
      </c>
      <c r="C58" s="289"/>
      <c r="D58" s="289"/>
      <c r="E58" s="289"/>
      <c r="F58" s="78">
        <f>SUM(F59:F63)</f>
        <v>0</v>
      </c>
      <c r="G58" s="46"/>
    </row>
    <row r="59" spans="1:7" ht="15.75">
      <c r="A59" s="79" t="s">
        <v>346</v>
      </c>
      <c r="B59" s="182" t="s">
        <v>60</v>
      </c>
      <c r="C59" s="193" t="s">
        <v>17</v>
      </c>
      <c r="D59" s="194">
        <v>1</v>
      </c>
      <c r="E59" s="183">
        <v>0</v>
      </c>
      <c r="F59" s="82">
        <f>D59*E59</f>
        <v>0</v>
      </c>
      <c r="G59" s="48"/>
    </row>
    <row r="60" spans="1:7" ht="15.75">
      <c r="A60" s="79" t="s">
        <v>347</v>
      </c>
      <c r="B60" s="182" t="s">
        <v>126</v>
      </c>
      <c r="C60" s="193" t="s">
        <v>4</v>
      </c>
      <c r="D60" s="194">
        <v>1</v>
      </c>
      <c r="E60" s="183">
        <v>0</v>
      </c>
      <c r="F60" s="82">
        <f>D60*E60</f>
        <v>0</v>
      </c>
      <c r="G60" s="48"/>
    </row>
    <row r="61" spans="1:7" ht="15.75">
      <c r="A61" s="79" t="s">
        <v>348</v>
      </c>
      <c r="B61" s="182" t="s">
        <v>527</v>
      </c>
      <c r="C61" s="193" t="s">
        <v>24</v>
      </c>
      <c r="D61" s="194">
        <v>2</v>
      </c>
      <c r="E61" s="183">
        <v>0</v>
      </c>
      <c r="F61" s="82">
        <f>D61*E61</f>
        <v>0</v>
      </c>
      <c r="G61" s="48"/>
    </row>
    <row r="62" spans="1:7" ht="15.75">
      <c r="A62" s="79" t="s">
        <v>349</v>
      </c>
      <c r="B62" s="182" t="s">
        <v>61</v>
      </c>
      <c r="C62" s="193" t="s">
        <v>21</v>
      </c>
      <c r="D62" s="194">
        <v>1</v>
      </c>
      <c r="E62" s="183">
        <v>0</v>
      </c>
      <c r="F62" s="82">
        <f>D62*E62</f>
        <v>0</v>
      </c>
      <c r="G62" s="48"/>
    </row>
    <row r="63" spans="1:7" ht="15.75">
      <c r="A63" s="79" t="s">
        <v>350</v>
      </c>
      <c r="B63" s="182" t="s">
        <v>62</v>
      </c>
      <c r="C63" s="193" t="s">
        <v>21</v>
      </c>
      <c r="D63" s="194">
        <v>1</v>
      </c>
      <c r="E63" s="183">
        <v>0</v>
      </c>
      <c r="F63" s="82">
        <f>D63*E63</f>
        <v>0</v>
      </c>
      <c r="G63" s="48"/>
    </row>
    <row r="64" spans="1:7" s="28" customFormat="1" ht="15.75">
      <c r="A64" s="77" t="s">
        <v>173</v>
      </c>
      <c r="B64" s="289" t="s">
        <v>63</v>
      </c>
      <c r="C64" s="289"/>
      <c r="D64" s="289"/>
      <c r="E64" s="289"/>
      <c r="F64" s="78">
        <f>SUM(F65:F67)</f>
        <v>0</v>
      </c>
      <c r="G64" s="51"/>
    </row>
    <row r="65" spans="1:7" ht="15.75">
      <c r="A65" s="79" t="s">
        <v>351</v>
      </c>
      <c r="B65" s="182" t="s">
        <v>605</v>
      </c>
      <c r="C65" s="193" t="s">
        <v>17</v>
      </c>
      <c r="D65" s="194">
        <v>21</v>
      </c>
      <c r="E65" s="183">
        <v>0</v>
      </c>
      <c r="F65" s="82">
        <f>D65*E65</f>
        <v>0</v>
      </c>
      <c r="G65" s="48"/>
    </row>
    <row r="66" spans="1:7" ht="15.75">
      <c r="A66" s="79" t="s">
        <v>352</v>
      </c>
      <c r="B66" s="182" t="s">
        <v>61</v>
      </c>
      <c r="C66" s="193" t="s">
        <v>28</v>
      </c>
      <c r="D66" s="194">
        <v>9</v>
      </c>
      <c r="E66" s="183">
        <v>0</v>
      </c>
      <c r="F66" s="82">
        <f>D66*E66</f>
        <v>0</v>
      </c>
      <c r="G66" s="38"/>
    </row>
    <row r="67" spans="1:7" ht="16.5" thickBot="1">
      <c r="A67" s="84" t="s">
        <v>353</v>
      </c>
      <c r="B67" s="184" t="s">
        <v>62</v>
      </c>
      <c r="C67" s="195" t="s">
        <v>21</v>
      </c>
      <c r="D67" s="196">
        <v>1</v>
      </c>
      <c r="E67" s="185">
        <v>0</v>
      </c>
      <c r="F67" s="98">
        <f>D67*E67</f>
        <v>0</v>
      </c>
      <c r="G67" s="38"/>
    </row>
    <row r="68" spans="1:7" s="6" customFormat="1" ht="15.75">
      <c r="A68" s="100" t="s">
        <v>174</v>
      </c>
      <c r="B68" s="288" t="s">
        <v>119</v>
      </c>
      <c r="C68" s="288"/>
      <c r="D68" s="288"/>
      <c r="E68" s="288"/>
      <c r="F68" s="101">
        <f>SUM(F69:F70)</f>
        <v>0</v>
      </c>
      <c r="G68" s="47"/>
    </row>
    <row r="69" spans="1:7" ht="15.75">
      <c r="A69" s="79" t="s">
        <v>354</v>
      </c>
      <c r="B69" s="182" t="s">
        <v>233</v>
      </c>
      <c r="C69" s="193" t="s">
        <v>21</v>
      </c>
      <c r="D69" s="194">
        <v>1</v>
      </c>
      <c r="E69" s="183">
        <v>0</v>
      </c>
      <c r="F69" s="82">
        <f>D69*E69</f>
        <v>0</v>
      </c>
      <c r="G69" s="38"/>
    </row>
    <row r="70" spans="1:7" ht="16.5" thickBot="1">
      <c r="A70" s="84" t="s">
        <v>355</v>
      </c>
      <c r="B70" s="184" t="s">
        <v>565</v>
      </c>
      <c r="C70" s="195" t="s">
        <v>25</v>
      </c>
      <c r="D70" s="196">
        <v>5000</v>
      </c>
      <c r="E70" s="185">
        <v>0</v>
      </c>
      <c r="F70" s="98">
        <f>D70*E70</f>
        <v>0</v>
      </c>
      <c r="G70" s="38"/>
    </row>
  </sheetData>
  <sheetProtection/>
  <mergeCells count="14">
    <mergeCell ref="B45:E45"/>
    <mergeCell ref="B53:E53"/>
    <mergeCell ref="B64:E64"/>
    <mergeCell ref="B57:E57"/>
    <mergeCell ref="B68:E68"/>
    <mergeCell ref="B1:E1"/>
    <mergeCell ref="B2:E2"/>
    <mergeCell ref="B19:E19"/>
    <mergeCell ref="B4:E4"/>
    <mergeCell ref="B11:E11"/>
    <mergeCell ref="B29:E29"/>
    <mergeCell ref="B5:E5"/>
    <mergeCell ref="B58:E58"/>
    <mergeCell ref="B30:E30"/>
  </mergeCells>
  <printOptions/>
  <pageMargins left="0.787401575" right="0.787401575" top="0.984251969" bottom="0.984251969" header="0.4921259845" footer="0.4921259845"/>
  <pageSetup horizontalDpi="600" verticalDpi="600" orientation="portrait" paperSize="9" scale="77" r:id="rId1"/>
  <rowBreaks count="1" manualBreakCount="1">
    <brk id="5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H45"/>
  <sheetViews>
    <sheetView zoomScalePageLayoutView="0" workbookViewId="0" topLeftCell="A16">
      <selection activeCell="F38" sqref="F38"/>
    </sheetView>
  </sheetViews>
  <sheetFormatPr defaultColWidth="9.140625" defaultRowHeight="15"/>
  <cols>
    <col min="1" max="1" width="9.28125" style="0" customWidth="1"/>
    <col min="2" max="2" width="45.8515625" style="0" customWidth="1"/>
    <col min="4" max="4" width="10.00390625" style="0" customWidth="1"/>
    <col min="5" max="5" width="12.8515625" style="0" customWidth="1"/>
    <col min="6" max="6" width="18.140625" style="0" customWidth="1"/>
  </cols>
  <sheetData>
    <row r="1" spans="1:6" ht="45" customHeight="1">
      <c r="A1" s="181" t="s">
        <v>27</v>
      </c>
      <c r="B1" s="293" t="s">
        <v>81</v>
      </c>
      <c r="C1" s="293"/>
      <c r="D1" s="293"/>
      <c r="E1" s="293"/>
      <c r="F1" s="179" t="s">
        <v>561</v>
      </c>
    </row>
    <row r="2" spans="1:6" ht="39.75" customHeight="1">
      <c r="A2" s="70" t="s">
        <v>175</v>
      </c>
      <c r="B2" s="290" t="s">
        <v>575</v>
      </c>
      <c r="C2" s="291"/>
      <c r="D2" s="291"/>
      <c r="E2" s="292"/>
      <c r="F2" s="71">
        <f>SUM(F4,F19,F34,F40)</f>
        <v>0</v>
      </c>
    </row>
    <row r="3" spans="1:6" ht="47.25" customHeight="1" thickBot="1">
      <c r="A3" s="209"/>
      <c r="B3" s="210" t="s">
        <v>23</v>
      </c>
      <c r="C3" s="210" t="s">
        <v>0</v>
      </c>
      <c r="D3" s="132" t="s">
        <v>5</v>
      </c>
      <c r="E3" s="132" t="s">
        <v>562</v>
      </c>
      <c r="F3" s="133" t="s">
        <v>563</v>
      </c>
    </row>
    <row r="4" spans="1:6" ht="15.75">
      <c r="A4" s="75" t="s">
        <v>176</v>
      </c>
      <c r="B4" s="287" t="s">
        <v>78</v>
      </c>
      <c r="C4" s="287"/>
      <c r="D4" s="287"/>
      <c r="E4" s="287"/>
      <c r="F4" s="76">
        <f>SUM(F5,F11)</f>
        <v>0</v>
      </c>
    </row>
    <row r="5" spans="1:6" ht="15.75">
      <c r="A5" s="77" t="s">
        <v>177</v>
      </c>
      <c r="B5" s="289" t="s">
        <v>112</v>
      </c>
      <c r="C5" s="289"/>
      <c r="D5" s="289"/>
      <c r="E5" s="289"/>
      <c r="F5" s="78">
        <f>SUM(F6:F10)</f>
        <v>0</v>
      </c>
    </row>
    <row r="6" spans="1:6" s="29" customFormat="1" ht="31.5">
      <c r="A6" s="92" t="s">
        <v>356</v>
      </c>
      <c r="B6" s="182" t="s">
        <v>601</v>
      </c>
      <c r="C6" s="193" t="s">
        <v>231</v>
      </c>
      <c r="D6" s="194">
        <v>195</v>
      </c>
      <c r="E6" s="183">
        <v>0</v>
      </c>
      <c r="F6" s="82">
        <f>E6*D6</f>
        <v>0</v>
      </c>
    </row>
    <row r="7" spans="1:6" s="29" customFormat="1" ht="31.5">
      <c r="A7" s="92" t="s">
        <v>357</v>
      </c>
      <c r="B7" s="182" t="s">
        <v>133</v>
      </c>
      <c r="C7" s="193" t="s">
        <v>231</v>
      </c>
      <c r="D7" s="194">
        <v>50</v>
      </c>
      <c r="E7" s="183">
        <v>0</v>
      </c>
      <c r="F7" s="82">
        <f>E7*D7</f>
        <v>0</v>
      </c>
    </row>
    <row r="8" spans="1:6" s="29" customFormat="1" ht="15.75">
      <c r="A8" s="92" t="s">
        <v>358</v>
      </c>
      <c r="B8" s="182" t="s">
        <v>108</v>
      </c>
      <c r="C8" s="193" t="s">
        <v>230</v>
      </c>
      <c r="D8" s="194">
        <v>2</v>
      </c>
      <c r="E8" s="183">
        <v>0</v>
      </c>
      <c r="F8" s="82">
        <f>E8*D8</f>
        <v>0</v>
      </c>
    </row>
    <row r="9" spans="1:6" s="29" customFormat="1" ht="15.75">
      <c r="A9" s="92" t="s">
        <v>359</v>
      </c>
      <c r="B9" s="182" t="s">
        <v>113</v>
      </c>
      <c r="C9" s="193" t="s">
        <v>4</v>
      </c>
      <c r="D9" s="194">
        <v>13</v>
      </c>
      <c r="E9" s="183">
        <v>0</v>
      </c>
      <c r="F9" s="82">
        <f>+E9*D9</f>
        <v>0</v>
      </c>
    </row>
    <row r="10" spans="1:6" s="29" customFormat="1" ht="15.75">
      <c r="A10" s="92" t="s">
        <v>360</v>
      </c>
      <c r="B10" s="182" t="s">
        <v>12</v>
      </c>
      <c r="C10" s="193" t="s">
        <v>4</v>
      </c>
      <c r="D10" s="194">
        <v>13</v>
      </c>
      <c r="E10" s="183">
        <v>0</v>
      </c>
      <c r="F10" s="82">
        <f>+E10*D10</f>
        <v>0</v>
      </c>
    </row>
    <row r="11" spans="1:6" s="31" customFormat="1" ht="15.75">
      <c r="A11" s="77" t="s">
        <v>179</v>
      </c>
      <c r="B11" s="289" t="s">
        <v>111</v>
      </c>
      <c r="C11" s="289"/>
      <c r="D11" s="289"/>
      <c r="E11" s="289"/>
      <c r="F11" s="78">
        <f>SUM(F12:F18)</f>
        <v>0</v>
      </c>
    </row>
    <row r="12" spans="1:6" s="29" customFormat="1" ht="15.75">
      <c r="A12" s="92" t="s">
        <v>361</v>
      </c>
      <c r="B12" s="182" t="s">
        <v>533</v>
      </c>
      <c r="C12" s="193" t="s">
        <v>24</v>
      </c>
      <c r="D12" s="194">
        <v>6</v>
      </c>
      <c r="E12" s="183">
        <v>0</v>
      </c>
      <c r="F12" s="82">
        <f>E12*D12</f>
        <v>0</v>
      </c>
    </row>
    <row r="13" spans="1:7" s="29" customFormat="1" ht="15.75">
      <c r="A13" s="92" t="s">
        <v>362</v>
      </c>
      <c r="B13" s="182" t="s">
        <v>110</v>
      </c>
      <c r="C13" s="193" t="s">
        <v>24</v>
      </c>
      <c r="D13" s="194">
        <v>5</v>
      </c>
      <c r="E13" s="183">
        <v>0</v>
      </c>
      <c r="F13" s="82">
        <f>E13*D13</f>
        <v>0</v>
      </c>
      <c r="G13" s="48"/>
    </row>
    <row r="14" spans="1:6" s="29" customFormat="1" ht="15.75">
      <c r="A14" s="92" t="s">
        <v>363</v>
      </c>
      <c r="B14" s="182" t="s">
        <v>13</v>
      </c>
      <c r="C14" s="193" t="s">
        <v>4</v>
      </c>
      <c r="D14" s="194">
        <v>1</v>
      </c>
      <c r="E14" s="183">
        <v>0</v>
      </c>
      <c r="F14" s="82">
        <f>+E14*D14</f>
        <v>0</v>
      </c>
    </row>
    <row r="15" spans="1:6" s="29" customFormat="1" ht="15.75">
      <c r="A15" s="92" t="s">
        <v>364</v>
      </c>
      <c r="B15" s="182" t="s">
        <v>114</v>
      </c>
      <c r="C15" s="193" t="s">
        <v>4</v>
      </c>
      <c r="D15" s="194">
        <v>2</v>
      </c>
      <c r="E15" s="183">
        <v>0</v>
      </c>
      <c r="F15" s="82">
        <f>+E15*D15</f>
        <v>0</v>
      </c>
    </row>
    <row r="16" spans="1:6" s="29" customFormat="1" ht="15.75">
      <c r="A16" s="92" t="s">
        <v>365</v>
      </c>
      <c r="B16" s="182" t="s">
        <v>22</v>
      </c>
      <c r="C16" s="193" t="s">
        <v>17</v>
      </c>
      <c r="D16" s="194">
        <v>15</v>
      </c>
      <c r="E16" s="183">
        <v>0</v>
      </c>
      <c r="F16" s="82">
        <f>+E16*D16</f>
        <v>0</v>
      </c>
    </row>
    <row r="17" spans="1:6" s="29" customFormat="1" ht="15.75">
      <c r="A17" s="92" t="s">
        <v>366</v>
      </c>
      <c r="B17" s="182" t="s">
        <v>31</v>
      </c>
      <c r="C17" s="193" t="s">
        <v>8</v>
      </c>
      <c r="D17" s="194">
        <v>18</v>
      </c>
      <c r="E17" s="183">
        <v>0</v>
      </c>
      <c r="F17" s="82">
        <f>+E17*D17</f>
        <v>0</v>
      </c>
    </row>
    <row r="18" spans="1:6" s="29" customFormat="1" ht="16.5" thickBot="1">
      <c r="A18" s="95" t="s">
        <v>367</v>
      </c>
      <c r="B18" s="184" t="s">
        <v>103</v>
      </c>
      <c r="C18" s="195" t="s">
        <v>230</v>
      </c>
      <c r="D18" s="196">
        <v>24</v>
      </c>
      <c r="E18" s="185">
        <v>0</v>
      </c>
      <c r="F18" s="98">
        <f>+E18*D18</f>
        <v>0</v>
      </c>
    </row>
    <row r="19" spans="1:6" ht="15.75">
      <c r="A19" s="75" t="s">
        <v>180</v>
      </c>
      <c r="B19" s="287" t="s">
        <v>80</v>
      </c>
      <c r="C19" s="287"/>
      <c r="D19" s="287"/>
      <c r="E19" s="287"/>
      <c r="F19" s="76">
        <f>SUM(F20:F33)</f>
        <v>0</v>
      </c>
    </row>
    <row r="20" spans="1:6" s="29" customFormat="1" ht="15.75">
      <c r="A20" s="92" t="s">
        <v>368</v>
      </c>
      <c r="B20" s="182" t="s">
        <v>297</v>
      </c>
      <c r="C20" s="193" t="s">
        <v>210</v>
      </c>
      <c r="D20" s="194">
        <v>3356</v>
      </c>
      <c r="E20" s="183">
        <v>0</v>
      </c>
      <c r="F20" s="82">
        <f aca="true" t="shared" si="0" ref="F20:F25">+E20*D20</f>
        <v>0</v>
      </c>
    </row>
    <row r="21" spans="1:6" s="29" customFormat="1" ht="15.75">
      <c r="A21" s="92" t="s">
        <v>369</v>
      </c>
      <c r="B21" s="182" t="s">
        <v>525</v>
      </c>
      <c r="C21" s="193" t="s">
        <v>18</v>
      </c>
      <c r="D21" s="194">
        <v>1200</v>
      </c>
      <c r="E21" s="183">
        <v>0</v>
      </c>
      <c r="F21" s="82">
        <f t="shared" si="0"/>
        <v>0</v>
      </c>
    </row>
    <row r="22" spans="1:6" s="29" customFormat="1" ht="15.75">
      <c r="A22" s="92" t="s">
        <v>370</v>
      </c>
      <c r="B22" s="182" t="s">
        <v>509</v>
      </c>
      <c r="C22" s="193" t="s">
        <v>18</v>
      </c>
      <c r="D22" s="194">
        <v>1200</v>
      </c>
      <c r="E22" s="183">
        <v>0</v>
      </c>
      <c r="F22" s="82">
        <f t="shared" si="0"/>
        <v>0</v>
      </c>
    </row>
    <row r="23" spans="1:6" s="29" customFormat="1" ht="31.5">
      <c r="A23" s="92" t="s">
        <v>371</v>
      </c>
      <c r="B23" s="182" t="s">
        <v>510</v>
      </c>
      <c r="C23" s="193" t="s">
        <v>18</v>
      </c>
      <c r="D23" s="194">
        <v>1200</v>
      </c>
      <c r="E23" s="183">
        <v>0</v>
      </c>
      <c r="F23" s="82">
        <f t="shared" si="0"/>
        <v>0</v>
      </c>
    </row>
    <row r="24" spans="1:6" s="29" customFormat="1" ht="15.75">
      <c r="A24" s="92" t="s">
        <v>372</v>
      </c>
      <c r="B24" s="182" t="s">
        <v>511</v>
      </c>
      <c r="C24" s="193" t="s">
        <v>18</v>
      </c>
      <c r="D24" s="194">
        <v>330</v>
      </c>
      <c r="E24" s="183">
        <v>0</v>
      </c>
      <c r="F24" s="82">
        <f t="shared" si="0"/>
        <v>0</v>
      </c>
    </row>
    <row r="25" spans="1:6" s="29" customFormat="1" ht="15.75">
      <c r="A25" s="92" t="s">
        <v>373</v>
      </c>
      <c r="B25" s="182" t="s">
        <v>512</v>
      </c>
      <c r="C25" s="193" t="s">
        <v>17</v>
      </c>
      <c r="D25" s="194">
        <v>660</v>
      </c>
      <c r="E25" s="183">
        <v>0</v>
      </c>
      <c r="F25" s="82">
        <f t="shared" si="0"/>
        <v>0</v>
      </c>
    </row>
    <row r="26" spans="1:6" s="29" customFormat="1" ht="15.75">
      <c r="A26" s="92" t="s">
        <v>374</v>
      </c>
      <c r="B26" s="182" t="s">
        <v>105</v>
      </c>
      <c r="C26" s="193" t="s">
        <v>18</v>
      </c>
      <c r="D26" s="194">
        <v>7500</v>
      </c>
      <c r="E26" s="183">
        <v>0</v>
      </c>
      <c r="F26" s="82">
        <f>E26*D26</f>
        <v>0</v>
      </c>
    </row>
    <row r="27" spans="1:6" s="29" customFormat="1" ht="15.75">
      <c r="A27" s="92" t="s">
        <v>375</v>
      </c>
      <c r="B27" s="182" t="s">
        <v>221</v>
      </c>
      <c r="C27" s="193" t="s">
        <v>18</v>
      </c>
      <c r="D27" s="194">
        <v>6000</v>
      </c>
      <c r="E27" s="183">
        <v>0</v>
      </c>
      <c r="F27" s="82">
        <f>E27*D27</f>
        <v>0</v>
      </c>
    </row>
    <row r="28" spans="1:6" s="29" customFormat="1" ht="15.75">
      <c r="A28" s="92" t="s">
        <v>376</v>
      </c>
      <c r="B28" s="182" t="s">
        <v>558</v>
      </c>
      <c r="C28" s="111" t="s">
        <v>18</v>
      </c>
      <c r="D28" s="104">
        <v>7500</v>
      </c>
      <c r="E28" s="94">
        <v>0</v>
      </c>
      <c r="F28" s="82">
        <f>+E28*D28</f>
        <v>0</v>
      </c>
    </row>
    <row r="29" spans="1:6" s="29" customFormat="1" ht="15.75">
      <c r="A29" s="92" t="s">
        <v>513</v>
      </c>
      <c r="B29" s="182" t="s">
        <v>212</v>
      </c>
      <c r="C29" s="111" t="s">
        <v>18</v>
      </c>
      <c r="D29" s="104">
        <v>1500</v>
      </c>
      <c r="E29" s="94">
        <v>0</v>
      </c>
      <c r="F29" s="82">
        <f>+E29*D29</f>
        <v>0</v>
      </c>
    </row>
    <row r="30" spans="1:6" s="29" customFormat="1" ht="15.75">
      <c r="A30" s="92" t="s">
        <v>514</v>
      </c>
      <c r="B30" s="182" t="s">
        <v>216</v>
      </c>
      <c r="C30" s="111" t="s">
        <v>18</v>
      </c>
      <c r="D30" s="104">
        <v>300</v>
      </c>
      <c r="E30" s="94">
        <v>0</v>
      </c>
      <c r="F30" s="82">
        <f>+E30*D30</f>
        <v>0</v>
      </c>
    </row>
    <row r="31" spans="1:6" s="29" customFormat="1" ht="15.75">
      <c r="A31" s="92" t="s">
        <v>515</v>
      </c>
      <c r="B31" s="182" t="s">
        <v>226</v>
      </c>
      <c r="C31" s="111" t="s">
        <v>17</v>
      </c>
      <c r="D31" s="104">
        <v>2380</v>
      </c>
      <c r="E31" s="94">
        <v>0</v>
      </c>
      <c r="F31" s="82">
        <f>+E31*D31</f>
        <v>0</v>
      </c>
    </row>
    <row r="32" spans="1:6" s="29" customFormat="1" ht="16.5" customHeight="1">
      <c r="A32" s="92" t="s">
        <v>516</v>
      </c>
      <c r="B32" s="182" t="s">
        <v>564</v>
      </c>
      <c r="C32" s="193" t="s">
        <v>7</v>
      </c>
      <c r="D32" s="194">
        <v>20</v>
      </c>
      <c r="E32" s="183">
        <v>0</v>
      </c>
      <c r="F32" s="82">
        <f>E32*D32</f>
        <v>0</v>
      </c>
    </row>
    <row r="33" spans="1:6" s="29" customFormat="1" ht="16.5" thickBot="1">
      <c r="A33" s="211" t="s">
        <v>517</v>
      </c>
      <c r="B33" s="187" t="s">
        <v>103</v>
      </c>
      <c r="C33" s="197" t="s">
        <v>230</v>
      </c>
      <c r="D33" s="198">
        <v>48</v>
      </c>
      <c r="E33" s="188">
        <v>0</v>
      </c>
      <c r="F33" s="189">
        <f>+E33*D33</f>
        <v>0</v>
      </c>
    </row>
    <row r="34" spans="1:6" ht="15.75">
      <c r="A34" s="75" t="s">
        <v>181</v>
      </c>
      <c r="B34" s="287" t="s">
        <v>121</v>
      </c>
      <c r="C34" s="287"/>
      <c r="D34" s="287"/>
      <c r="E34" s="287"/>
      <c r="F34" s="76">
        <f>SUM(F35,F37,F39)</f>
        <v>0</v>
      </c>
    </row>
    <row r="35" spans="1:6" ht="15.75">
      <c r="A35" s="77" t="s">
        <v>182</v>
      </c>
      <c r="B35" s="294" t="s">
        <v>117</v>
      </c>
      <c r="C35" s="294"/>
      <c r="D35" s="294"/>
      <c r="E35" s="294"/>
      <c r="F35" s="78">
        <f>SUM(F36:F36)</f>
        <v>0</v>
      </c>
    </row>
    <row r="36" spans="1:8" ht="31.5">
      <c r="A36" s="79" t="s">
        <v>377</v>
      </c>
      <c r="B36" s="182" t="s">
        <v>445</v>
      </c>
      <c r="C36" s="193" t="s">
        <v>4</v>
      </c>
      <c r="D36" s="194">
        <v>1</v>
      </c>
      <c r="E36" s="183">
        <v>0</v>
      </c>
      <c r="F36" s="82">
        <f>E36*D36</f>
        <v>0</v>
      </c>
      <c r="H36" s="43"/>
    </row>
    <row r="37" spans="1:6" ht="15.75">
      <c r="A37" s="77" t="s">
        <v>183</v>
      </c>
      <c r="B37" s="289" t="s">
        <v>123</v>
      </c>
      <c r="C37" s="289"/>
      <c r="D37" s="289"/>
      <c r="E37" s="289"/>
      <c r="F37" s="78">
        <f>SUM(F38:F38)</f>
        <v>0</v>
      </c>
    </row>
    <row r="38" spans="1:6" ht="15.75">
      <c r="A38" s="79" t="s">
        <v>607</v>
      </c>
      <c r="B38" s="182" t="s">
        <v>125</v>
      </c>
      <c r="C38" s="193" t="s">
        <v>28</v>
      </c>
      <c r="D38" s="194">
        <v>96</v>
      </c>
      <c r="E38" s="183">
        <v>0</v>
      </c>
      <c r="F38" s="82">
        <f>D38*E38</f>
        <v>0</v>
      </c>
    </row>
    <row r="39" spans="1:6" s="39" customFormat="1" ht="16.5" thickBot="1">
      <c r="A39" s="262" t="s">
        <v>184</v>
      </c>
      <c r="B39" s="53" t="s">
        <v>149</v>
      </c>
      <c r="C39" s="199" t="s">
        <v>28</v>
      </c>
      <c r="D39" s="200">
        <v>12</v>
      </c>
      <c r="E39" s="191">
        <v>0</v>
      </c>
      <c r="F39" s="192">
        <f>D39*E39</f>
        <v>0</v>
      </c>
    </row>
    <row r="40" spans="1:6" ht="15.75">
      <c r="A40" s="100" t="s">
        <v>185</v>
      </c>
      <c r="B40" s="288" t="s">
        <v>119</v>
      </c>
      <c r="C40" s="288"/>
      <c r="D40" s="288"/>
      <c r="E40" s="288"/>
      <c r="F40" s="101">
        <f>SUM(F41:F42)</f>
        <v>0</v>
      </c>
    </row>
    <row r="41" spans="1:6" ht="15.75">
      <c r="A41" s="79" t="s">
        <v>378</v>
      </c>
      <c r="B41" s="182" t="s">
        <v>233</v>
      </c>
      <c r="C41" s="193" t="s">
        <v>21</v>
      </c>
      <c r="D41" s="194">
        <v>1</v>
      </c>
      <c r="E41" s="183">
        <v>0</v>
      </c>
      <c r="F41" s="82">
        <f>D41*E41</f>
        <v>0</v>
      </c>
    </row>
    <row r="42" spans="1:6" ht="16.5" thickBot="1">
      <c r="A42" s="84" t="s">
        <v>379</v>
      </c>
      <c r="B42" s="184" t="s">
        <v>565</v>
      </c>
      <c r="C42" s="195" t="s">
        <v>25</v>
      </c>
      <c r="D42" s="196">
        <v>10000</v>
      </c>
      <c r="E42" s="185">
        <v>0</v>
      </c>
      <c r="F42" s="98">
        <f>D42*E42</f>
        <v>0</v>
      </c>
    </row>
    <row r="43" ht="15">
      <c r="A43" s="30"/>
    </row>
    <row r="44" ht="15">
      <c r="A44" s="30"/>
    </row>
    <row r="45" ht="15">
      <c r="A45" s="30"/>
    </row>
  </sheetData>
  <sheetProtection/>
  <mergeCells count="10">
    <mergeCell ref="B40:E40"/>
    <mergeCell ref="B37:E37"/>
    <mergeCell ref="B35:E35"/>
    <mergeCell ref="B11:E11"/>
    <mergeCell ref="B1:E1"/>
    <mergeCell ref="B2:E2"/>
    <mergeCell ref="B4:E4"/>
    <mergeCell ref="B5:E5"/>
    <mergeCell ref="B19:E19"/>
    <mergeCell ref="B34:E3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G43"/>
  <sheetViews>
    <sheetView zoomScalePageLayoutView="0" workbookViewId="0" topLeftCell="A13">
      <selection activeCell="B36" sqref="B36:E36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8.8515625" style="0" customWidth="1"/>
    <col min="4" max="4" width="9.140625" style="0" customWidth="1"/>
    <col min="5" max="5" width="12.00390625" style="0" customWidth="1"/>
    <col min="6" max="6" width="20.140625" style="0" customWidth="1"/>
  </cols>
  <sheetData>
    <row r="1" spans="1:6" ht="53.25" customHeight="1">
      <c r="A1" s="181" t="s">
        <v>27</v>
      </c>
      <c r="B1" s="293" t="s">
        <v>81</v>
      </c>
      <c r="C1" s="293"/>
      <c r="D1" s="293"/>
      <c r="E1" s="293"/>
      <c r="F1" s="179" t="s">
        <v>566</v>
      </c>
    </row>
    <row r="2" spans="1:6" ht="39.75" customHeight="1">
      <c r="A2" s="70" t="s">
        <v>186</v>
      </c>
      <c r="B2" s="290" t="s">
        <v>576</v>
      </c>
      <c r="C2" s="291"/>
      <c r="D2" s="291"/>
      <c r="E2" s="292"/>
      <c r="F2" s="71">
        <f>SUM(F4,F19,F35,F41)</f>
        <v>0</v>
      </c>
    </row>
    <row r="3" spans="1:6" ht="59.25" customHeight="1" thickBot="1">
      <c r="A3" s="115"/>
      <c r="B3" s="116" t="s">
        <v>23</v>
      </c>
      <c r="C3" s="116" t="s">
        <v>0</v>
      </c>
      <c r="D3" s="74" t="s">
        <v>5</v>
      </c>
      <c r="E3" s="74" t="s">
        <v>562</v>
      </c>
      <c r="F3" s="105" t="s">
        <v>567</v>
      </c>
    </row>
    <row r="4" spans="1:6" ht="15.75">
      <c r="A4" s="215" t="s">
        <v>187</v>
      </c>
      <c r="B4" s="299" t="s">
        <v>78</v>
      </c>
      <c r="C4" s="299"/>
      <c r="D4" s="299"/>
      <c r="E4" s="299"/>
      <c r="F4" s="216">
        <f>SUM(F5,F11)</f>
        <v>0</v>
      </c>
    </row>
    <row r="5" spans="1:6" ht="15.75">
      <c r="A5" s="217" t="s">
        <v>188</v>
      </c>
      <c r="B5" s="294" t="s">
        <v>112</v>
      </c>
      <c r="C5" s="294"/>
      <c r="D5" s="294"/>
      <c r="E5" s="294"/>
      <c r="F5" s="218">
        <f>SUM(F6:F10)</f>
        <v>0</v>
      </c>
    </row>
    <row r="6" spans="1:6" s="29" customFormat="1" ht="31.5">
      <c r="A6" s="92" t="s">
        <v>380</v>
      </c>
      <c r="B6" s="182" t="s">
        <v>601</v>
      </c>
      <c r="C6" s="193" t="s">
        <v>231</v>
      </c>
      <c r="D6" s="194">
        <v>195</v>
      </c>
      <c r="E6" s="183">
        <v>0</v>
      </c>
      <c r="F6" s="82">
        <f>E6*D6</f>
        <v>0</v>
      </c>
    </row>
    <row r="7" spans="1:6" s="29" customFormat="1" ht="31.5">
      <c r="A7" s="92" t="s">
        <v>381</v>
      </c>
      <c r="B7" s="182" t="s">
        <v>109</v>
      </c>
      <c r="C7" s="193" t="s">
        <v>231</v>
      </c>
      <c r="D7" s="194">
        <v>70</v>
      </c>
      <c r="E7" s="183">
        <v>0</v>
      </c>
      <c r="F7" s="82">
        <f>E7*D7</f>
        <v>0</v>
      </c>
    </row>
    <row r="8" spans="1:6" s="29" customFormat="1" ht="15.75">
      <c r="A8" s="92" t="s">
        <v>382</v>
      </c>
      <c r="B8" s="182" t="s">
        <v>108</v>
      </c>
      <c r="C8" s="193" t="s">
        <v>230</v>
      </c>
      <c r="D8" s="194">
        <v>2</v>
      </c>
      <c r="E8" s="183">
        <v>0</v>
      </c>
      <c r="F8" s="82">
        <f>E8*D8</f>
        <v>0</v>
      </c>
    </row>
    <row r="9" spans="1:6" s="29" customFormat="1" ht="15.75">
      <c r="A9" s="92" t="s">
        <v>383</v>
      </c>
      <c r="B9" s="182" t="s">
        <v>113</v>
      </c>
      <c r="C9" s="193" t="s">
        <v>4</v>
      </c>
      <c r="D9" s="194">
        <v>13</v>
      </c>
      <c r="E9" s="183">
        <v>0</v>
      </c>
      <c r="F9" s="82">
        <f>+E9*D9</f>
        <v>0</v>
      </c>
    </row>
    <row r="10" spans="1:7" s="29" customFormat="1" ht="15.75">
      <c r="A10" s="92" t="s">
        <v>384</v>
      </c>
      <c r="B10" s="182" t="s">
        <v>12</v>
      </c>
      <c r="C10" s="193" t="s">
        <v>4</v>
      </c>
      <c r="D10" s="194">
        <v>13</v>
      </c>
      <c r="E10" s="183">
        <v>0</v>
      </c>
      <c r="F10" s="82">
        <f>+E10*D10</f>
        <v>0</v>
      </c>
      <c r="G10" s="31"/>
    </row>
    <row r="11" spans="1:7" s="31" customFormat="1" ht="15.75">
      <c r="A11" s="217" t="s">
        <v>189</v>
      </c>
      <c r="B11" s="294" t="s">
        <v>111</v>
      </c>
      <c r="C11" s="294"/>
      <c r="D11" s="294"/>
      <c r="E11" s="294"/>
      <c r="F11" s="218">
        <f>SUM(F12:F18)</f>
        <v>0</v>
      </c>
      <c r="G11" s="29"/>
    </row>
    <row r="12" spans="1:7" s="29" customFormat="1" ht="15.75">
      <c r="A12" s="92" t="s">
        <v>385</v>
      </c>
      <c r="B12" s="182" t="s">
        <v>534</v>
      </c>
      <c r="C12" s="193" t="s">
        <v>24</v>
      </c>
      <c r="D12" s="194">
        <v>5</v>
      </c>
      <c r="E12" s="183">
        <v>0</v>
      </c>
      <c r="F12" s="82">
        <f>E12*D12</f>
        <v>0</v>
      </c>
      <c r="G12" s="48"/>
    </row>
    <row r="13" spans="1:7" s="29" customFormat="1" ht="15.75">
      <c r="A13" s="92" t="s">
        <v>386</v>
      </c>
      <c r="B13" s="182" t="s">
        <v>110</v>
      </c>
      <c r="C13" s="193" t="s">
        <v>24</v>
      </c>
      <c r="D13" s="194">
        <v>6</v>
      </c>
      <c r="E13" s="183">
        <v>0</v>
      </c>
      <c r="F13" s="82">
        <f>E13*D13</f>
        <v>0</v>
      </c>
      <c r="G13" s="48"/>
    </row>
    <row r="14" spans="1:6" s="29" customFormat="1" ht="15.75">
      <c r="A14" s="92" t="s">
        <v>387</v>
      </c>
      <c r="B14" s="182" t="s">
        <v>13</v>
      </c>
      <c r="C14" s="193" t="s">
        <v>4</v>
      </c>
      <c r="D14" s="194">
        <v>1</v>
      </c>
      <c r="E14" s="183">
        <v>0</v>
      </c>
      <c r="F14" s="82">
        <f>+E14*D14</f>
        <v>0</v>
      </c>
    </row>
    <row r="15" spans="1:6" s="29" customFormat="1" ht="15.75">
      <c r="A15" s="92" t="s">
        <v>388</v>
      </c>
      <c r="B15" s="182" t="s">
        <v>114</v>
      </c>
      <c r="C15" s="193" t="s">
        <v>4</v>
      </c>
      <c r="D15" s="194">
        <v>2</v>
      </c>
      <c r="E15" s="183">
        <v>0</v>
      </c>
      <c r="F15" s="82">
        <f>+E15*D15</f>
        <v>0</v>
      </c>
    </row>
    <row r="16" spans="1:6" s="29" customFormat="1" ht="15.75">
      <c r="A16" s="92" t="s">
        <v>389</v>
      </c>
      <c r="B16" s="182" t="s">
        <v>22</v>
      </c>
      <c r="C16" s="193" t="s">
        <v>17</v>
      </c>
      <c r="D16" s="194">
        <v>15</v>
      </c>
      <c r="E16" s="183">
        <v>0</v>
      </c>
      <c r="F16" s="82">
        <f>+E16*D16</f>
        <v>0</v>
      </c>
    </row>
    <row r="17" spans="1:6" s="29" customFormat="1" ht="15.75">
      <c r="A17" s="92" t="s">
        <v>390</v>
      </c>
      <c r="B17" s="182" t="s">
        <v>31</v>
      </c>
      <c r="C17" s="193" t="s">
        <v>8</v>
      </c>
      <c r="D17" s="194">
        <v>28</v>
      </c>
      <c r="E17" s="183">
        <v>0</v>
      </c>
      <c r="F17" s="82">
        <f>+E17*D17</f>
        <v>0</v>
      </c>
    </row>
    <row r="18" spans="1:7" s="29" customFormat="1" ht="16.5" thickBot="1">
      <c r="A18" s="95" t="s">
        <v>391</v>
      </c>
      <c r="B18" s="184" t="s">
        <v>103</v>
      </c>
      <c r="C18" s="195" t="s">
        <v>230</v>
      </c>
      <c r="D18" s="196">
        <v>24</v>
      </c>
      <c r="E18" s="185">
        <v>0</v>
      </c>
      <c r="F18" s="98">
        <f>+E18*D18</f>
        <v>0</v>
      </c>
      <c r="G18"/>
    </row>
    <row r="19" spans="1:7" ht="15.75">
      <c r="A19" s="219" t="s">
        <v>190</v>
      </c>
      <c r="B19" s="298" t="s">
        <v>223</v>
      </c>
      <c r="C19" s="298"/>
      <c r="D19" s="298"/>
      <c r="E19" s="298"/>
      <c r="F19" s="220">
        <f>SUM(F20:F34)</f>
        <v>0</v>
      </c>
      <c r="G19" s="29"/>
    </row>
    <row r="20" spans="1:7" s="29" customFormat="1" ht="15.75">
      <c r="A20" s="92" t="s">
        <v>218</v>
      </c>
      <c r="B20" s="182" t="s">
        <v>297</v>
      </c>
      <c r="C20" s="193" t="s">
        <v>210</v>
      </c>
      <c r="D20" s="194">
        <v>2901</v>
      </c>
      <c r="E20" s="183">
        <v>0</v>
      </c>
      <c r="F20" s="82">
        <f>+E20*D20</f>
        <v>0</v>
      </c>
      <c r="G20"/>
    </row>
    <row r="21" spans="1:6" ht="15.75">
      <c r="A21" s="138" t="s">
        <v>219</v>
      </c>
      <c r="B21" s="182" t="s">
        <v>227</v>
      </c>
      <c r="C21" s="193" t="s">
        <v>18</v>
      </c>
      <c r="D21" s="194">
        <v>1150</v>
      </c>
      <c r="E21" s="183">
        <v>0</v>
      </c>
      <c r="F21" s="82">
        <f aca="true" t="shared" si="0" ref="F21:F28">E21*D21</f>
        <v>0</v>
      </c>
    </row>
    <row r="22" spans="1:7" ht="15.75">
      <c r="A22" s="138" t="s">
        <v>220</v>
      </c>
      <c r="B22" s="182" t="s">
        <v>224</v>
      </c>
      <c r="C22" s="193" t="s">
        <v>18</v>
      </c>
      <c r="D22" s="194">
        <v>600</v>
      </c>
      <c r="E22" s="183">
        <v>0</v>
      </c>
      <c r="F22" s="82">
        <f t="shared" si="0"/>
        <v>0</v>
      </c>
      <c r="G22" s="37"/>
    </row>
    <row r="23" spans="1:6" s="37" customFormat="1" ht="31.5">
      <c r="A23" s="138" t="s">
        <v>392</v>
      </c>
      <c r="B23" s="182" t="s">
        <v>510</v>
      </c>
      <c r="C23" s="193" t="s">
        <v>18</v>
      </c>
      <c r="D23" s="194">
        <v>800</v>
      </c>
      <c r="E23" s="183">
        <v>0</v>
      </c>
      <c r="F23" s="82">
        <f t="shared" si="0"/>
        <v>0</v>
      </c>
    </row>
    <row r="24" spans="1:7" s="37" customFormat="1" ht="15.75">
      <c r="A24" s="138" t="s">
        <v>393</v>
      </c>
      <c r="B24" s="182" t="s">
        <v>511</v>
      </c>
      <c r="C24" s="193" t="s">
        <v>18</v>
      </c>
      <c r="D24" s="194">
        <v>350</v>
      </c>
      <c r="E24" s="183">
        <v>0</v>
      </c>
      <c r="F24" s="82">
        <f t="shared" si="0"/>
        <v>0</v>
      </c>
      <c r="G24"/>
    </row>
    <row r="25" spans="1:6" ht="31.5">
      <c r="A25" s="138" t="s">
        <v>394</v>
      </c>
      <c r="B25" s="182" t="s">
        <v>225</v>
      </c>
      <c r="C25" s="193" t="s">
        <v>17</v>
      </c>
      <c r="D25" s="194">
        <v>400</v>
      </c>
      <c r="E25" s="183">
        <v>0</v>
      </c>
      <c r="F25" s="82">
        <f t="shared" si="0"/>
        <v>0</v>
      </c>
    </row>
    <row r="26" spans="1:6" ht="15.75">
      <c r="A26" s="138" t="s">
        <v>395</v>
      </c>
      <c r="B26" s="182" t="s">
        <v>228</v>
      </c>
      <c r="C26" s="193" t="s">
        <v>21</v>
      </c>
      <c r="D26" s="194">
        <v>1</v>
      </c>
      <c r="E26" s="183">
        <v>0</v>
      </c>
      <c r="F26" s="82">
        <f t="shared" si="0"/>
        <v>0</v>
      </c>
    </row>
    <row r="27" spans="1:6" ht="15.75">
      <c r="A27" s="138" t="s">
        <v>396</v>
      </c>
      <c r="B27" s="182" t="s">
        <v>105</v>
      </c>
      <c r="C27" s="193" t="s">
        <v>18</v>
      </c>
      <c r="D27" s="194">
        <v>9000</v>
      </c>
      <c r="E27" s="183">
        <v>0</v>
      </c>
      <c r="F27" s="82">
        <f t="shared" si="0"/>
        <v>0</v>
      </c>
    </row>
    <row r="28" spans="1:6" ht="15.75">
      <c r="A28" s="138" t="s">
        <v>397</v>
      </c>
      <c r="B28" s="182" t="s">
        <v>221</v>
      </c>
      <c r="C28" s="193" t="s">
        <v>18</v>
      </c>
      <c r="D28" s="194">
        <v>6000</v>
      </c>
      <c r="E28" s="183">
        <v>0</v>
      </c>
      <c r="F28" s="82">
        <f t="shared" si="0"/>
        <v>0</v>
      </c>
    </row>
    <row r="29" spans="1:6" ht="15.75">
      <c r="A29" s="138" t="s">
        <v>398</v>
      </c>
      <c r="B29" s="182" t="s">
        <v>211</v>
      </c>
      <c r="C29" s="111" t="s">
        <v>18</v>
      </c>
      <c r="D29" s="104">
        <v>9000</v>
      </c>
      <c r="E29" s="94">
        <v>0</v>
      </c>
      <c r="F29" s="82">
        <f>+E29*D29</f>
        <v>0</v>
      </c>
    </row>
    <row r="30" spans="1:6" ht="15.75">
      <c r="A30" s="138" t="s">
        <v>399</v>
      </c>
      <c r="B30" s="182" t="s">
        <v>559</v>
      </c>
      <c r="C30" s="111" t="s">
        <v>18</v>
      </c>
      <c r="D30" s="104">
        <v>1800</v>
      </c>
      <c r="E30" s="94">
        <v>0</v>
      </c>
      <c r="F30" s="82">
        <f>+E30*D30</f>
        <v>0</v>
      </c>
    </row>
    <row r="31" spans="1:6" ht="15.75">
      <c r="A31" s="138" t="s">
        <v>400</v>
      </c>
      <c r="B31" s="182" t="s">
        <v>216</v>
      </c>
      <c r="C31" s="111" t="s">
        <v>18</v>
      </c>
      <c r="D31" s="104">
        <v>1000</v>
      </c>
      <c r="E31" s="94">
        <v>0</v>
      </c>
      <c r="F31" s="82">
        <f>+E31*D31</f>
        <v>0</v>
      </c>
    </row>
    <row r="32" spans="1:6" ht="15.75">
      <c r="A32" s="138" t="s">
        <v>401</v>
      </c>
      <c r="B32" s="182" t="s">
        <v>226</v>
      </c>
      <c r="C32" s="111" t="s">
        <v>17</v>
      </c>
      <c r="D32" s="104">
        <v>2295</v>
      </c>
      <c r="E32" s="94">
        <v>0</v>
      </c>
      <c r="F32" s="82">
        <f>+E32*D32</f>
        <v>0</v>
      </c>
    </row>
    <row r="33" spans="1:6" ht="15.75">
      <c r="A33" s="138" t="s">
        <v>456</v>
      </c>
      <c r="B33" s="182" t="s">
        <v>564</v>
      </c>
      <c r="C33" s="193" t="s">
        <v>7</v>
      </c>
      <c r="D33" s="194">
        <v>20</v>
      </c>
      <c r="E33" s="183">
        <v>0</v>
      </c>
      <c r="F33" s="82">
        <f>E33*D33</f>
        <v>0</v>
      </c>
    </row>
    <row r="34" spans="1:6" ht="16.5" thickBot="1">
      <c r="A34" s="211" t="s">
        <v>457</v>
      </c>
      <c r="B34" s="187" t="s">
        <v>103</v>
      </c>
      <c r="C34" s="197" t="s">
        <v>230</v>
      </c>
      <c r="D34" s="198">
        <v>48</v>
      </c>
      <c r="E34" s="188">
        <v>0</v>
      </c>
      <c r="F34" s="189">
        <f>+E34*D34</f>
        <v>0</v>
      </c>
    </row>
    <row r="35" spans="1:6" ht="15.75">
      <c r="A35" s="215" t="s">
        <v>191</v>
      </c>
      <c r="B35" s="299" t="s">
        <v>121</v>
      </c>
      <c r="C35" s="299"/>
      <c r="D35" s="299"/>
      <c r="E35" s="299"/>
      <c r="F35" s="216">
        <f>SUM(F36,F38,F40)</f>
        <v>0</v>
      </c>
    </row>
    <row r="36" spans="1:6" ht="15.75">
      <c r="A36" s="217" t="s">
        <v>192</v>
      </c>
      <c r="B36" s="294" t="s">
        <v>117</v>
      </c>
      <c r="C36" s="294"/>
      <c r="D36" s="294"/>
      <c r="E36" s="294"/>
      <c r="F36" s="218">
        <f>SUM(F37:F37)</f>
        <v>0</v>
      </c>
    </row>
    <row r="37" spans="1:7" ht="31.5">
      <c r="A37" s="79" t="s">
        <v>402</v>
      </c>
      <c r="B37" s="182" t="s">
        <v>445</v>
      </c>
      <c r="C37" s="193" t="s">
        <v>4</v>
      </c>
      <c r="D37" s="194">
        <v>1</v>
      </c>
      <c r="E37" s="183">
        <v>0</v>
      </c>
      <c r="F37" s="82">
        <f>E37*D37</f>
        <v>0</v>
      </c>
      <c r="G37" s="43"/>
    </row>
    <row r="38" spans="1:6" ht="15.75">
      <c r="A38" s="217" t="s">
        <v>193</v>
      </c>
      <c r="B38" s="294" t="s">
        <v>123</v>
      </c>
      <c r="C38" s="294"/>
      <c r="D38" s="294"/>
      <c r="E38" s="294"/>
      <c r="F38" s="218">
        <f>SUM(F39:F39)</f>
        <v>0</v>
      </c>
    </row>
    <row r="39" spans="1:6" ht="15.75">
      <c r="A39" s="79" t="s">
        <v>608</v>
      </c>
      <c r="B39" s="182" t="s">
        <v>125</v>
      </c>
      <c r="C39" s="193" t="s">
        <v>28</v>
      </c>
      <c r="D39" s="194">
        <v>96</v>
      </c>
      <c r="E39" s="183">
        <v>0</v>
      </c>
      <c r="F39" s="82">
        <f>E39*D39</f>
        <v>0</v>
      </c>
    </row>
    <row r="40" spans="1:6" s="39" customFormat="1" ht="16.5" thickBot="1">
      <c r="A40" s="190" t="s">
        <v>532</v>
      </c>
      <c r="B40" s="53" t="s">
        <v>149</v>
      </c>
      <c r="C40" s="199" t="s">
        <v>28</v>
      </c>
      <c r="D40" s="200">
        <v>12</v>
      </c>
      <c r="E40" s="191">
        <v>0</v>
      </c>
      <c r="F40" s="192">
        <f>D40*E40</f>
        <v>0</v>
      </c>
    </row>
    <row r="41" spans="1:6" ht="15.75">
      <c r="A41" s="219" t="s">
        <v>195</v>
      </c>
      <c r="B41" s="298" t="s">
        <v>119</v>
      </c>
      <c r="C41" s="298"/>
      <c r="D41" s="298"/>
      <c r="E41" s="298"/>
      <c r="F41" s="220">
        <f>SUM(F42:F43)</f>
        <v>0</v>
      </c>
    </row>
    <row r="42" spans="1:6" ht="15.75">
      <c r="A42" s="88" t="s">
        <v>403</v>
      </c>
      <c r="B42" s="182" t="s">
        <v>233</v>
      </c>
      <c r="C42" s="193" t="s">
        <v>21</v>
      </c>
      <c r="D42" s="194">
        <v>1</v>
      </c>
      <c r="E42" s="183">
        <v>0</v>
      </c>
      <c r="F42" s="82">
        <f>E42*D42</f>
        <v>0</v>
      </c>
    </row>
    <row r="43" spans="1:6" ht="16.5" thickBot="1">
      <c r="A43" s="84" t="s">
        <v>404</v>
      </c>
      <c r="B43" s="184" t="s">
        <v>120</v>
      </c>
      <c r="C43" s="195" t="s">
        <v>25</v>
      </c>
      <c r="D43" s="196">
        <v>6000</v>
      </c>
      <c r="E43" s="185">
        <v>0</v>
      </c>
      <c r="F43" s="98">
        <f>D43*E43</f>
        <v>0</v>
      </c>
    </row>
  </sheetData>
  <sheetProtection/>
  <mergeCells count="10">
    <mergeCell ref="B1:E1"/>
    <mergeCell ref="B2:E2"/>
    <mergeCell ref="B35:E35"/>
    <mergeCell ref="B41:E41"/>
    <mergeCell ref="B4:E4"/>
    <mergeCell ref="B5:E5"/>
    <mergeCell ref="B11:E11"/>
    <mergeCell ref="B19:E19"/>
    <mergeCell ref="B38:E38"/>
    <mergeCell ref="B36:E36"/>
  </mergeCells>
  <printOptions/>
  <pageMargins left="0.787401575" right="0.787401575" top="0.984251969" bottom="0.984251969" header="0.4921259845" footer="0.4921259845"/>
  <pageSetup fitToHeight="0" fitToWidth="1"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85"/>
  <sheetViews>
    <sheetView workbookViewId="0" topLeftCell="A16">
      <selection activeCell="D39" sqref="D39"/>
    </sheetView>
  </sheetViews>
  <sheetFormatPr defaultColWidth="9.140625" defaultRowHeight="15"/>
  <cols>
    <col min="1" max="1" width="9.28125" style="13" customWidth="1"/>
    <col min="2" max="2" width="58.140625" style="12" customWidth="1"/>
    <col min="3" max="3" width="9.140625" style="11" customWidth="1"/>
    <col min="4" max="4" width="11.00390625" style="11" customWidth="1"/>
    <col min="5" max="5" width="12.57421875" style="11" customWidth="1"/>
    <col min="6" max="6" width="17.140625" style="10" bestFit="1" customWidth="1"/>
    <col min="7" max="16384" width="9.140625" style="10" customWidth="1"/>
  </cols>
  <sheetData>
    <row r="1" spans="1:6" ht="42.75" customHeight="1">
      <c r="A1" s="69" t="s">
        <v>27</v>
      </c>
      <c r="B1" s="293" t="s">
        <v>81</v>
      </c>
      <c r="C1" s="293"/>
      <c r="D1" s="293"/>
      <c r="E1" s="293"/>
      <c r="F1" s="180" t="s">
        <v>551</v>
      </c>
    </row>
    <row r="2" spans="1:6" s="17" customFormat="1" ht="39.75" customHeight="1">
      <c r="A2" s="70" t="s">
        <v>196</v>
      </c>
      <c r="B2" s="290" t="s">
        <v>59</v>
      </c>
      <c r="C2" s="291"/>
      <c r="D2" s="291"/>
      <c r="E2" s="292"/>
      <c r="F2" s="224">
        <f>SUM(F4,F19,F34,F40)</f>
        <v>0</v>
      </c>
    </row>
    <row r="3" spans="1:6" s="17" customFormat="1" ht="44.25" customHeight="1" thickBot="1">
      <c r="A3" s="209"/>
      <c r="B3" s="210" t="s">
        <v>23</v>
      </c>
      <c r="C3" s="210" t="s">
        <v>0</v>
      </c>
      <c r="D3" s="132" t="s">
        <v>5</v>
      </c>
      <c r="E3" s="132" t="s">
        <v>562</v>
      </c>
      <c r="F3" s="133" t="s">
        <v>556</v>
      </c>
    </row>
    <row r="4" spans="1:6" s="6" customFormat="1" ht="15.75">
      <c r="A4" s="75" t="s">
        <v>197</v>
      </c>
      <c r="B4" s="287" t="s">
        <v>78</v>
      </c>
      <c r="C4" s="287"/>
      <c r="D4" s="287"/>
      <c r="E4" s="287"/>
      <c r="F4" s="76">
        <f>SUM(F5,F11)</f>
        <v>0</v>
      </c>
    </row>
    <row r="5" spans="1:6" s="28" customFormat="1" ht="15.75">
      <c r="A5" s="77" t="s">
        <v>198</v>
      </c>
      <c r="B5" s="289" t="s">
        <v>112</v>
      </c>
      <c r="C5" s="289"/>
      <c r="D5" s="289"/>
      <c r="E5" s="289"/>
      <c r="F5" s="78">
        <f>SUM(F6:F10)</f>
        <v>0</v>
      </c>
    </row>
    <row r="6" spans="1:6" s="29" customFormat="1" ht="17.25" customHeight="1">
      <c r="A6" s="92" t="s">
        <v>405</v>
      </c>
      <c r="B6" s="263" t="s">
        <v>602</v>
      </c>
      <c r="C6" s="193" t="s">
        <v>231</v>
      </c>
      <c r="D6" s="194">
        <v>255</v>
      </c>
      <c r="E6" s="183">
        <v>0</v>
      </c>
      <c r="F6" s="82">
        <f>E6*D6</f>
        <v>0</v>
      </c>
    </row>
    <row r="7" spans="1:6" s="29" customFormat="1" ht="30.75" customHeight="1">
      <c r="A7" s="92" t="s">
        <v>577</v>
      </c>
      <c r="B7" s="182" t="s">
        <v>134</v>
      </c>
      <c r="C7" s="193" t="s">
        <v>231</v>
      </c>
      <c r="D7" s="194">
        <v>60</v>
      </c>
      <c r="E7" s="183">
        <v>0</v>
      </c>
      <c r="F7" s="82">
        <f>E7*D7</f>
        <v>0</v>
      </c>
    </row>
    <row r="8" spans="1:6" s="29" customFormat="1" ht="15.75">
      <c r="A8" s="92" t="s">
        <v>406</v>
      </c>
      <c r="B8" s="182" t="s">
        <v>108</v>
      </c>
      <c r="C8" s="193" t="s">
        <v>230</v>
      </c>
      <c r="D8" s="194">
        <v>2</v>
      </c>
      <c r="E8" s="183">
        <v>0</v>
      </c>
      <c r="F8" s="82">
        <f>E8*D8</f>
        <v>0</v>
      </c>
    </row>
    <row r="9" spans="1:6" s="29" customFormat="1" ht="15.75">
      <c r="A9" s="92" t="s">
        <v>578</v>
      </c>
      <c r="B9" s="182" t="s">
        <v>113</v>
      </c>
      <c r="C9" s="193" t="s">
        <v>4</v>
      </c>
      <c r="D9" s="194">
        <v>17</v>
      </c>
      <c r="E9" s="183">
        <v>0</v>
      </c>
      <c r="F9" s="82">
        <f>+E9*D9</f>
        <v>0</v>
      </c>
    </row>
    <row r="10" spans="1:6" s="29" customFormat="1" ht="15.75">
      <c r="A10" s="92" t="s">
        <v>407</v>
      </c>
      <c r="B10" s="182" t="s">
        <v>12</v>
      </c>
      <c r="C10" s="193" t="s">
        <v>4</v>
      </c>
      <c r="D10" s="194">
        <v>17</v>
      </c>
      <c r="E10" s="183">
        <v>0</v>
      </c>
      <c r="F10" s="82">
        <f>+E10*D10</f>
        <v>0</v>
      </c>
    </row>
    <row r="11" spans="1:6" s="28" customFormat="1" ht="15.75">
      <c r="A11" s="77" t="s">
        <v>199</v>
      </c>
      <c r="B11" s="289" t="s">
        <v>111</v>
      </c>
      <c r="C11" s="289"/>
      <c r="D11" s="289"/>
      <c r="E11" s="289"/>
      <c r="F11" s="78">
        <f>SUM(F12:F18)</f>
        <v>0</v>
      </c>
    </row>
    <row r="12" spans="1:6" s="29" customFormat="1" ht="15.75">
      <c r="A12" s="92" t="s">
        <v>408</v>
      </c>
      <c r="B12" s="182" t="s">
        <v>533</v>
      </c>
      <c r="C12" s="193" t="s">
        <v>24</v>
      </c>
      <c r="D12" s="194">
        <v>5</v>
      </c>
      <c r="E12" s="183">
        <v>0</v>
      </c>
      <c r="F12" s="82">
        <f>E12*D12</f>
        <v>0</v>
      </c>
    </row>
    <row r="13" spans="1:7" s="29" customFormat="1" ht="15.75">
      <c r="A13" s="92" t="s">
        <v>409</v>
      </c>
      <c r="B13" s="182" t="s">
        <v>110</v>
      </c>
      <c r="C13" s="193" t="s">
        <v>24</v>
      </c>
      <c r="D13" s="194">
        <v>9</v>
      </c>
      <c r="E13" s="183">
        <v>0</v>
      </c>
      <c r="F13" s="82">
        <f>E13*D13</f>
        <v>0</v>
      </c>
      <c r="G13" s="48"/>
    </row>
    <row r="14" spans="1:6" s="29" customFormat="1" ht="15.75">
      <c r="A14" s="92" t="s">
        <v>410</v>
      </c>
      <c r="B14" s="182" t="s">
        <v>13</v>
      </c>
      <c r="C14" s="193" t="s">
        <v>4</v>
      </c>
      <c r="D14" s="194">
        <v>1</v>
      </c>
      <c r="E14" s="183">
        <v>0</v>
      </c>
      <c r="F14" s="82">
        <f>+E14*D14</f>
        <v>0</v>
      </c>
    </row>
    <row r="15" spans="1:6" s="29" customFormat="1" ht="15.75">
      <c r="A15" s="92" t="s">
        <v>411</v>
      </c>
      <c r="B15" s="182" t="s">
        <v>114</v>
      </c>
      <c r="C15" s="193" t="s">
        <v>4</v>
      </c>
      <c r="D15" s="194">
        <v>6</v>
      </c>
      <c r="E15" s="183">
        <v>0</v>
      </c>
      <c r="F15" s="82">
        <f>+E15*D15</f>
        <v>0</v>
      </c>
    </row>
    <row r="16" spans="1:6" s="29" customFormat="1" ht="15.75">
      <c r="A16" s="92" t="s">
        <v>412</v>
      </c>
      <c r="B16" s="182" t="s">
        <v>22</v>
      </c>
      <c r="C16" s="193" t="s">
        <v>17</v>
      </c>
      <c r="D16" s="194">
        <v>17</v>
      </c>
      <c r="E16" s="183">
        <v>0</v>
      </c>
      <c r="F16" s="82">
        <f>+E16*D16</f>
        <v>0</v>
      </c>
    </row>
    <row r="17" spans="1:6" s="29" customFormat="1" ht="15.75">
      <c r="A17" s="92" t="s">
        <v>413</v>
      </c>
      <c r="B17" s="182" t="s">
        <v>31</v>
      </c>
      <c r="C17" s="193" t="s">
        <v>8</v>
      </c>
      <c r="D17" s="194">
        <v>23</v>
      </c>
      <c r="E17" s="183">
        <v>0</v>
      </c>
      <c r="F17" s="82">
        <f>+E17*D17</f>
        <v>0</v>
      </c>
    </row>
    <row r="18" spans="1:6" s="29" customFormat="1" ht="16.5" thickBot="1">
      <c r="A18" s="95" t="s">
        <v>414</v>
      </c>
      <c r="B18" s="184" t="s">
        <v>103</v>
      </c>
      <c r="C18" s="195" t="s">
        <v>230</v>
      </c>
      <c r="D18" s="196">
        <v>24</v>
      </c>
      <c r="E18" s="185">
        <v>0</v>
      </c>
      <c r="F18" s="98">
        <f>+E18*D18</f>
        <v>0</v>
      </c>
    </row>
    <row r="19" spans="1:6" s="6" customFormat="1" ht="15.75">
      <c r="A19" s="75" t="s">
        <v>200</v>
      </c>
      <c r="B19" s="287" t="s">
        <v>80</v>
      </c>
      <c r="C19" s="287"/>
      <c r="D19" s="287"/>
      <c r="E19" s="287"/>
      <c r="F19" s="76">
        <f>SUM(F20:F33)</f>
        <v>0</v>
      </c>
    </row>
    <row r="20" spans="1:6" s="29" customFormat="1" ht="15.75">
      <c r="A20" s="92" t="s">
        <v>415</v>
      </c>
      <c r="B20" s="182" t="s">
        <v>297</v>
      </c>
      <c r="C20" s="193" t="s">
        <v>210</v>
      </c>
      <c r="D20" s="194">
        <v>2300</v>
      </c>
      <c r="E20" s="183">
        <v>0</v>
      </c>
      <c r="F20" s="82">
        <f aca="true" t="shared" si="0" ref="F20:F25">+E20*D20</f>
        <v>0</v>
      </c>
    </row>
    <row r="21" spans="1:6" s="38" customFormat="1" ht="15.75">
      <c r="A21" s="92" t="s">
        <v>416</v>
      </c>
      <c r="B21" s="182" t="s">
        <v>525</v>
      </c>
      <c r="C21" s="193" t="s">
        <v>18</v>
      </c>
      <c r="D21" s="194">
        <v>1230</v>
      </c>
      <c r="E21" s="183">
        <v>0</v>
      </c>
      <c r="F21" s="82">
        <f t="shared" si="0"/>
        <v>0</v>
      </c>
    </row>
    <row r="22" spans="1:6" s="38" customFormat="1" ht="15.75">
      <c r="A22" s="92" t="s">
        <v>417</v>
      </c>
      <c r="B22" s="182" t="s">
        <v>509</v>
      </c>
      <c r="C22" s="193" t="s">
        <v>18</v>
      </c>
      <c r="D22" s="194">
        <v>1200</v>
      </c>
      <c r="E22" s="183">
        <v>0</v>
      </c>
      <c r="F22" s="82">
        <f t="shared" si="0"/>
        <v>0</v>
      </c>
    </row>
    <row r="23" spans="1:6" s="38" customFormat="1" ht="15.75">
      <c r="A23" s="92" t="s">
        <v>418</v>
      </c>
      <c r="B23" s="182" t="s">
        <v>510</v>
      </c>
      <c r="C23" s="193" t="s">
        <v>18</v>
      </c>
      <c r="D23" s="194">
        <v>1200</v>
      </c>
      <c r="E23" s="183">
        <v>0</v>
      </c>
      <c r="F23" s="82">
        <f t="shared" si="0"/>
        <v>0</v>
      </c>
    </row>
    <row r="24" spans="1:6" s="38" customFormat="1" ht="15.75">
      <c r="A24" s="92" t="s">
        <v>419</v>
      </c>
      <c r="B24" s="182" t="s">
        <v>511</v>
      </c>
      <c r="C24" s="193" t="s">
        <v>18</v>
      </c>
      <c r="D24" s="194">
        <v>330</v>
      </c>
      <c r="E24" s="183">
        <v>0</v>
      </c>
      <c r="F24" s="82">
        <f t="shared" si="0"/>
        <v>0</v>
      </c>
    </row>
    <row r="25" spans="1:6" s="38" customFormat="1" ht="15.75">
      <c r="A25" s="92" t="s">
        <v>420</v>
      </c>
      <c r="B25" s="182" t="s">
        <v>512</v>
      </c>
      <c r="C25" s="193" t="s">
        <v>17</v>
      </c>
      <c r="D25" s="194">
        <v>660</v>
      </c>
      <c r="E25" s="183">
        <v>0</v>
      </c>
      <c r="F25" s="82">
        <f t="shared" si="0"/>
        <v>0</v>
      </c>
    </row>
    <row r="26" spans="1:6" s="29" customFormat="1" ht="15" customHeight="1">
      <c r="A26" s="92" t="s">
        <v>421</v>
      </c>
      <c r="B26" s="182" t="s">
        <v>222</v>
      </c>
      <c r="C26" s="193" t="s">
        <v>18</v>
      </c>
      <c r="D26" s="194">
        <v>12000</v>
      </c>
      <c r="E26" s="183">
        <v>0</v>
      </c>
      <c r="F26" s="82">
        <f aca="true" t="shared" si="1" ref="F26:F32">E26*D26</f>
        <v>0</v>
      </c>
    </row>
    <row r="27" spans="1:6" s="29" customFormat="1" ht="15.75">
      <c r="A27" s="92" t="s">
        <v>422</v>
      </c>
      <c r="B27" s="182" t="s">
        <v>221</v>
      </c>
      <c r="C27" s="193" t="s">
        <v>18</v>
      </c>
      <c r="D27" s="194">
        <v>10500</v>
      </c>
      <c r="E27" s="183">
        <v>0</v>
      </c>
      <c r="F27" s="82">
        <f t="shared" si="1"/>
        <v>0</v>
      </c>
    </row>
    <row r="28" spans="1:6" s="29" customFormat="1" ht="15.75">
      <c r="A28" s="92" t="s">
        <v>423</v>
      </c>
      <c r="B28" s="182" t="s">
        <v>211</v>
      </c>
      <c r="C28" s="111" t="s">
        <v>18</v>
      </c>
      <c r="D28" s="104">
        <v>12000</v>
      </c>
      <c r="E28" s="94">
        <v>0</v>
      </c>
      <c r="F28" s="82">
        <f>+E28*D28</f>
        <v>0</v>
      </c>
    </row>
    <row r="29" spans="1:6" s="29" customFormat="1" ht="15.75">
      <c r="A29" s="92" t="s">
        <v>518</v>
      </c>
      <c r="B29" s="182" t="s">
        <v>559</v>
      </c>
      <c r="C29" s="111" t="s">
        <v>18</v>
      </c>
      <c r="D29" s="104">
        <v>3500</v>
      </c>
      <c r="E29" s="94">
        <v>0</v>
      </c>
      <c r="F29" s="82">
        <f>+E29*D29</f>
        <v>0</v>
      </c>
    </row>
    <row r="30" spans="1:6" s="29" customFormat="1" ht="15.75">
      <c r="A30" s="92" t="s">
        <v>519</v>
      </c>
      <c r="B30" s="182" t="s">
        <v>216</v>
      </c>
      <c r="C30" s="111" t="s">
        <v>18</v>
      </c>
      <c r="D30" s="104">
        <v>2300</v>
      </c>
      <c r="E30" s="94">
        <v>0</v>
      </c>
      <c r="F30" s="82">
        <f>+E30*D30</f>
        <v>0</v>
      </c>
    </row>
    <row r="31" spans="1:6" s="29" customFormat="1" ht="15.75">
      <c r="A31" s="92" t="s">
        <v>520</v>
      </c>
      <c r="B31" s="182" t="s">
        <v>217</v>
      </c>
      <c r="C31" s="111" t="s">
        <v>17</v>
      </c>
      <c r="D31" s="104">
        <v>3060</v>
      </c>
      <c r="E31" s="94">
        <v>0</v>
      </c>
      <c r="F31" s="82">
        <f>+E31*D31</f>
        <v>0</v>
      </c>
    </row>
    <row r="32" spans="1:6" s="29" customFormat="1" ht="15.75">
      <c r="A32" s="92" t="s">
        <v>521</v>
      </c>
      <c r="B32" s="182" t="s">
        <v>104</v>
      </c>
      <c r="C32" s="193" t="s">
        <v>7</v>
      </c>
      <c r="D32" s="194">
        <v>20</v>
      </c>
      <c r="E32" s="183">
        <v>0</v>
      </c>
      <c r="F32" s="82">
        <f t="shared" si="1"/>
        <v>0</v>
      </c>
    </row>
    <row r="33" spans="1:6" s="29" customFormat="1" ht="16.5" thickBot="1">
      <c r="A33" s="211" t="s">
        <v>522</v>
      </c>
      <c r="B33" s="187" t="s">
        <v>103</v>
      </c>
      <c r="C33" s="197" t="s">
        <v>230</v>
      </c>
      <c r="D33" s="198">
        <v>48</v>
      </c>
      <c r="E33" s="188">
        <v>0</v>
      </c>
      <c r="F33" s="189">
        <f>+E33*D33</f>
        <v>0</v>
      </c>
    </row>
    <row r="34" spans="1:6" s="6" customFormat="1" ht="15.75">
      <c r="A34" s="75" t="s">
        <v>201</v>
      </c>
      <c r="B34" s="287" t="s">
        <v>121</v>
      </c>
      <c r="C34" s="287"/>
      <c r="D34" s="287"/>
      <c r="E34" s="287"/>
      <c r="F34" s="76">
        <f>SUM(F35,F37,F39)</f>
        <v>0</v>
      </c>
    </row>
    <row r="35" spans="1:6" s="28" customFormat="1" ht="15.75">
      <c r="A35" s="77" t="s">
        <v>202</v>
      </c>
      <c r="B35" s="294" t="s">
        <v>117</v>
      </c>
      <c r="C35" s="294"/>
      <c r="D35" s="294"/>
      <c r="E35" s="294"/>
      <c r="F35" s="78">
        <f>SUM(F36:F36)</f>
        <v>0</v>
      </c>
    </row>
    <row r="36" spans="1:8" ht="15" customHeight="1">
      <c r="A36" s="79" t="s">
        <v>424</v>
      </c>
      <c r="B36" s="182" t="s">
        <v>445</v>
      </c>
      <c r="C36" s="193" t="s">
        <v>4</v>
      </c>
      <c r="D36" s="194">
        <v>1</v>
      </c>
      <c r="E36" s="183">
        <v>0</v>
      </c>
      <c r="F36" s="82">
        <f>E36*D36</f>
        <v>0</v>
      </c>
      <c r="H36" s="43"/>
    </row>
    <row r="37" spans="1:6" s="28" customFormat="1" ht="15.75">
      <c r="A37" s="77" t="s">
        <v>203</v>
      </c>
      <c r="B37" s="289" t="s">
        <v>123</v>
      </c>
      <c r="C37" s="289"/>
      <c r="D37" s="289"/>
      <c r="E37" s="289"/>
      <c r="F37" s="78">
        <f>SUM(F38:F38)</f>
        <v>0</v>
      </c>
    </row>
    <row r="38" spans="1:6" ht="15.75">
      <c r="A38" s="79" t="s">
        <v>609</v>
      </c>
      <c r="B38" s="182" t="s">
        <v>125</v>
      </c>
      <c r="C38" s="193" t="s">
        <v>28</v>
      </c>
      <c r="D38" s="194">
        <v>72</v>
      </c>
      <c r="E38" s="183">
        <v>0</v>
      </c>
      <c r="F38" s="82">
        <f>E38*D38</f>
        <v>0</v>
      </c>
    </row>
    <row r="39" spans="1:6" s="39" customFormat="1" ht="16.5" thickBot="1">
      <c r="A39" s="262" t="s">
        <v>204</v>
      </c>
      <c r="B39" s="53" t="s">
        <v>149</v>
      </c>
      <c r="C39" s="199" t="s">
        <v>28</v>
      </c>
      <c r="D39" s="200">
        <v>12</v>
      </c>
      <c r="E39" s="191">
        <v>0</v>
      </c>
      <c r="F39" s="192">
        <f>D39*E39</f>
        <v>0</v>
      </c>
    </row>
    <row r="40" spans="1:6" s="6" customFormat="1" ht="15.75">
      <c r="A40" s="100" t="s">
        <v>205</v>
      </c>
      <c r="B40" s="288" t="s">
        <v>119</v>
      </c>
      <c r="C40" s="288"/>
      <c r="D40" s="288"/>
      <c r="E40" s="288"/>
      <c r="F40" s="101">
        <f>SUM(F41:F42)</f>
        <v>0</v>
      </c>
    </row>
    <row r="41" spans="1:6" ht="15.75">
      <c r="A41" s="79" t="s">
        <v>425</v>
      </c>
      <c r="B41" s="182" t="s">
        <v>233</v>
      </c>
      <c r="C41" s="193" t="s">
        <v>21</v>
      </c>
      <c r="D41" s="194">
        <v>1</v>
      </c>
      <c r="E41" s="183">
        <v>0</v>
      </c>
      <c r="F41" s="82">
        <f>E41*D41</f>
        <v>0</v>
      </c>
    </row>
    <row r="42" spans="1:6" ht="16.5" thickBot="1">
      <c r="A42" s="84" t="s">
        <v>426</v>
      </c>
      <c r="B42" s="184" t="s">
        <v>120</v>
      </c>
      <c r="C42" s="195" t="s">
        <v>25</v>
      </c>
      <c r="D42" s="196">
        <v>8000</v>
      </c>
      <c r="E42" s="185">
        <v>0</v>
      </c>
      <c r="F42" s="98">
        <f>D42*E42</f>
        <v>0</v>
      </c>
    </row>
    <row r="43" spans="1:6" ht="15">
      <c r="A43" s="30"/>
      <c r="B43" s="24"/>
      <c r="C43" s="25"/>
      <c r="D43" s="25"/>
      <c r="E43" s="26"/>
      <c r="F43" s="27"/>
    </row>
    <row r="44" spans="1:6" ht="15">
      <c r="A44" s="30"/>
      <c r="B44" s="24"/>
      <c r="C44" s="25"/>
      <c r="D44" s="25"/>
      <c r="E44" s="26"/>
      <c r="F44" s="27"/>
    </row>
    <row r="45" spans="1:6" ht="15">
      <c r="A45" s="32"/>
      <c r="C45" s="19"/>
      <c r="D45" s="20"/>
      <c r="E45" s="20"/>
      <c r="F45" s="21"/>
    </row>
    <row r="46" spans="1:5" ht="15">
      <c r="A46" s="32"/>
      <c r="C46" s="19"/>
      <c r="D46" s="20"/>
      <c r="E46" s="20"/>
    </row>
    <row r="47" spans="1:6" ht="15">
      <c r="A47" s="32"/>
      <c r="C47" s="19"/>
      <c r="D47" s="20"/>
      <c r="E47" s="20"/>
      <c r="F47" s="21"/>
    </row>
    <row r="48" spans="1:6" ht="15">
      <c r="A48" s="32"/>
      <c r="C48" s="19"/>
      <c r="D48" s="20"/>
      <c r="E48" s="20"/>
      <c r="F48" s="21"/>
    </row>
    <row r="49" spans="1:6" ht="15">
      <c r="A49" s="32"/>
      <c r="C49" s="19"/>
      <c r="D49" s="20"/>
      <c r="E49" s="20"/>
      <c r="F49" s="21"/>
    </row>
    <row r="50" spans="1:6" ht="15">
      <c r="A50" s="32"/>
      <c r="C50" s="19"/>
      <c r="D50" s="19"/>
      <c r="E50" s="19"/>
      <c r="F50" s="21"/>
    </row>
    <row r="51" spans="1:6" ht="15">
      <c r="A51" s="32"/>
      <c r="C51" s="19"/>
      <c r="D51" s="19"/>
      <c r="E51" s="19"/>
      <c r="F51" s="21"/>
    </row>
    <row r="52" spans="1:6" ht="15">
      <c r="A52" s="32"/>
      <c r="C52" s="19"/>
      <c r="D52" s="19"/>
      <c r="E52" s="19"/>
      <c r="F52" s="21"/>
    </row>
    <row r="53" spans="1:6" ht="15">
      <c r="A53" s="32"/>
      <c r="C53" s="19"/>
      <c r="D53" s="19"/>
      <c r="E53" s="19"/>
      <c r="F53" s="21"/>
    </row>
    <row r="54" spans="1:6" ht="15">
      <c r="A54" s="32"/>
      <c r="C54" s="19"/>
      <c r="D54" s="19"/>
      <c r="E54" s="19"/>
      <c r="F54" s="21"/>
    </row>
    <row r="55" spans="1:6" ht="15">
      <c r="A55" s="32"/>
      <c r="C55" s="19"/>
      <c r="D55" s="19"/>
      <c r="E55" s="19"/>
      <c r="F55" s="21"/>
    </row>
    <row r="56" spans="1:6" ht="15">
      <c r="A56" s="32"/>
      <c r="C56" s="19"/>
      <c r="D56" s="19"/>
      <c r="E56" s="19"/>
      <c r="F56" s="21"/>
    </row>
    <row r="57" spans="1:6" ht="15">
      <c r="A57" s="32"/>
      <c r="C57" s="19"/>
      <c r="D57" s="19"/>
      <c r="E57" s="19"/>
      <c r="F57" s="21"/>
    </row>
    <row r="58" spans="1:6" ht="15">
      <c r="A58" s="32"/>
      <c r="C58" s="19"/>
      <c r="D58" s="19"/>
      <c r="E58" s="19"/>
      <c r="F58" s="21"/>
    </row>
    <row r="59" spans="1:6" ht="15">
      <c r="A59" s="32"/>
      <c r="C59" s="19"/>
      <c r="D59" s="19"/>
      <c r="E59" s="19"/>
      <c r="F59" s="21"/>
    </row>
    <row r="60" spans="1:6" ht="15">
      <c r="A60" s="32"/>
      <c r="C60" s="19"/>
      <c r="D60" s="19"/>
      <c r="E60" s="19"/>
      <c r="F60" s="21"/>
    </row>
    <row r="61" spans="1:6" ht="15">
      <c r="A61" s="32"/>
      <c r="C61" s="19"/>
      <c r="D61" s="19"/>
      <c r="E61" s="19"/>
      <c r="F61" s="21"/>
    </row>
    <row r="62" spans="1:6" ht="15">
      <c r="A62" s="32"/>
      <c r="C62" s="19"/>
      <c r="D62" s="19"/>
      <c r="E62" s="19"/>
      <c r="F62" s="21"/>
    </row>
    <row r="63" spans="1:6" ht="15">
      <c r="A63" s="32"/>
      <c r="C63" s="19"/>
      <c r="D63" s="19"/>
      <c r="E63" s="19"/>
      <c r="F63" s="21"/>
    </row>
    <row r="64" spans="1:6" ht="15">
      <c r="A64" s="32"/>
      <c r="C64" s="19"/>
      <c r="D64" s="19"/>
      <c r="E64" s="19"/>
      <c r="F64" s="21"/>
    </row>
    <row r="65" spans="1:6" ht="15">
      <c r="A65" s="32"/>
      <c r="C65" s="19"/>
      <c r="D65" s="19"/>
      <c r="E65" s="19"/>
      <c r="F65" s="22"/>
    </row>
    <row r="66" spans="1:6" ht="15">
      <c r="A66" s="32"/>
      <c r="C66" s="19"/>
      <c r="D66" s="19"/>
      <c r="E66" s="19"/>
      <c r="F66" s="22"/>
    </row>
    <row r="67" spans="1:6" ht="15">
      <c r="A67" s="32"/>
      <c r="C67" s="19"/>
      <c r="D67" s="19"/>
      <c r="E67" s="19"/>
      <c r="F67" s="22"/>
    </row>
    <row r="68" spans="1:6" ht="15">
      <c r="A68" s="32"/>
      <c r="C68" s="19"/>
      <c r="D68" s="19"/>
      <c r="E68" s="19"/>
      <c r="F68" s="22"/>
    </row>
    <row r="69" spans="1:6" ht="15">
      <c r="A69" s="32"/>
      <c r="C69" s="19"/>
      <c r="D69" s="19"/>
      <c r="E69" s="19"/>
      <c r="F69" s="22"/>
    </row>
    <row r="70" spans="1:6" ht="15">
      <c r="A70" s="32"/>
      <c r="C70" s="19"/>
      <c r="D70" s="19"/>
      <c r="E70" s="19"/>
      <c r="F70" s="22"/>
    </row>
    <row r="71" spans="1:6" ht="15">
      <c r="A71" s="32"/>
      <c r="C71" s="19"/>
      <c r="D71" s="19"/>
      <c r="E71" s="19"/>
      <c r="F71" s="22"/>
    </row>
    <row r="72" spans="1:6" ht="15">
      <c r="A72" s="32"/>
      <c r="C72" s="19"/>
      <c r="D72" s="19"/>
      <c r="E72" s="19"/>
      <c r="F72" s="22"/>
    </row>
    <row r="73" spans="1:6" ht="15">
      <c r="A73" s="32"/>
      <c r="C73" s="19"/>
      <c r="D73" s="19"/>
      <c r="E73" s="19"/>
      <c r="F73" s="22"/>
    </row>
    <row r="74" spans="1:6" ht="15">
      <c r="A74" s="32"/>
      <c r="C74" s="19"/>
      <c r="D74" s="19"/>
      <c r="E74" s="19"/>
      <c r="F74" s="22"/>
    </row>
    <row r="75" spans="1:6" ht="15">
      <c r="A75" s="32"/>
      <c r="C75" s="19"/>
      <c r="D75" s="19"/>
      <c r="E75" s="19"/>
      <c r="F75" s="22"/>
    </row>
    <row r="76" spans="1:6" ht="15">
      <c r="A76" s="32"/>
      <c r="C76" s="19"/>
      <c r="D76" s="19"/>
      <c r="E76" s="19"/>
      <c r="F76" s="22"/>
    </row>
    <row r="77" spans="1:6" ht="15">
      <c r="A77" s="32"/>
      <c r="C77" s="19"/>
      <c r="D77" s="19"/>
      <c r="E77" s="19"/>
      <c r="F77" s="22"/>
    </row>
    <row r="78" spans="1:6" ht="15">
      <c r="A78" s="32"/>
      <c r="C78" s="19"/>
      <c r="D78" s="19"/>
      <c r="E78" s="19"/>
      <c r="F78" s="22"/>
    </row>
    <row r="79" spans="1:6" ht="15">
      <c r="A79" s="32"/>
      <c r="C79" s="19"/>
      <c r="D79" s="19"/>
      <c r="E79" s="19"/>
      <c r="F79" s="22"/>
    </row>
    <row r="80" spans="1:6" ht="15">
      <c r="A80" s="32"/>
      <c r="C80" s="19"/>
      <c r="D80" s="19"/>
      <c r="E80" s="19"/>
      <c r="F80" s="22"/>
    </row>
    <row r="81" spans="3:6" ht="15">
      <c r="C81" s="19"/>
      <c r="D81" s="19"/>
      <c r="E81" s="19"/>
      <c r="F81" s="22"/>
    </row>
    <row r="82" spans="3:6" ht="15">
      <c r="C82" s="19"/>
      <c r="D82" s="19"/>
      <c r="E82" s="19"/>
      <c r="F82" s="22"/>
    </row>
    <row r="83" spans="3:6" ht="15">
      <c r="C83" s="19"/>
      <c r="D83" s="19"/>
      <c r="E83" s="19"/>
      <c r="F83" s="22"/>
    </row>
    <row r="84" spans="3:6" ht="15">
      <c r="C84" s="19"/>
      <c r="D84" s="19"/>
      <c r="E84" s="19"/>
      <c r="F84" s="22"/>
    </row>
    <row r="85" spans="3:6" ht="15">
      <c r="C85" s="19"/>
      <c r="D85" s="19"/>
      <c r="E85" s="19"/>
      <c r="F85" s="22"/>
    </row>
  </sheetData>
  <sheetProtection/>
  <mergeCells count="10">
    <mergeCell ref="B40:E40"/>
    <mergeCell ref="B11:E11"/>
    <mergeCell ref="B19:E19"/>
    <mergeCell ref="B37:E37"/>
    <mergeCell ref="B35:E35"/>
    <mergeCell ref="B34:E34"/>
    <mergeCell ref="B1:E1"/>
    <mergeCell ref="B2:E2"/>
    <mergeCell ref="B4:E4"/>
    <mergeCell ref="B5:E5"/>
  </mergeCells>
  <printOptions/>
  <pageMargins left="0.7086614173228347" right="0.7086614173228347" top="0.7874015748031497" bottom="0.7874015748031497" header="0.31496062992125984" footer="0.31496062992125984"/>
  <pageSetup fitToHeight="3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7"/>
  <sheetViews>
    <sheetView zoomScalePageLayoutView="0" workbookViewId="0" topLeftCell="A19">
      <selection activeCell="D47" sqref="D47"/>
    </sheetView>
  </sheetViews>
  <sheetFormatPr defaultColWidth="9.140625" defaultRowHeight="15"/>
  <cols>
    <col min="1" max="1" width="9.140625" style="42" customWidth="1"/>
    <col min="2" max="2" width="36.421875" style="42" customWidth="1"/>
    <col min="3" max="3" width="9.140625" style="42" customWidth="1"/>
    <col min="4" max="4" width="9.28125" style="42" bestFit="1" customWidth="1"/>
    <col min="5" max="5" width="13.28125" style="42" customWidth="1"/>
    <col min="6" max="6" width="21.28125" style="42" customWidth="1"/>
    <col min="7" max="16384" width="9.140625" style="42" customWidth="1"/>
  </cols>
  <sheetData>
    <row r="1" spans="1:6" ht="47.25">
      <c r="A1" s="69" t="s">
        <v>27</v>
      </c>
      <c r="B1" s="300" t="s">
        <v>81</v>
      </c>
      <c r="C1" s="300"/>
      <c r="D1" s="300"/>
      <c r="E1" s="300"/>
      <c r="F1" s="236" t="s">
        <v>553</v>
      </c>
    </row>
    <row r="2" spans="1:6" ht="34.5" customHeight="1">
      <c r="A2" s="70" t="s">
        <v>206</v>
      </c>
      <c r="B2" s="290" t="s">
        <v>454</v>
      </c>
      <c r="C2" s="291"/>
      <c r="D2" s="291"/>
      <c r="E2" s="292"/>
      <c r="F2" s="224">
        <f>SUM(F4,F19,F28,F45)</f>
        <v>0</v>
      </c>
    </row>
    <row r="3" spans="1:6" ht="48" thickBot="1">
      <c r="A3" s="209"/>
      <c r="B3" s="210" t="s">
        <v>23</v>
      </c>
      <c r="C3" s="210" t="s">
        <v>0</v>
      </c>
      <c r="D3" s="210" t="s">
        <v>5</v>
      </c>
      <c r="E3" s="210" t="s">
        <v>550</v>
      </c>
      <c r="F3" s="133" t="s">
        <v>546</v>
      </c>
    </row>
    <row r="4" spans="1:6" ht="15.75">
      <c r="A4" s="75" t="s">
        <v>208</v>
      </c>
      <c r="B4" s="287" t="s">
        <v>78</v>
      </c>
      <c r="C4" s="287"/>
      <c r="D4" s="287"/>
      <c r="E4" s="287"/>
      <c r="F4" s="76">
        <f>SUM(F5,F11)</f>
        <v>0</v>
      </c>
    </row>
    <row r="5" spans="1:6" ht="15.75">
      <c r="A5" s="77" t="s">
        <v>427</v>
      </c>
      <c r="B5" s="289" t="s">
        <v>112</v>
      </c>
      <c r="C5" s="289"/>
      <c r="D5" s="289"/>
      <c r="E5" s="289"/>
      <c r="F5" s="78">
        <f>SUM(F6:F10)</f>
        <v>0</v>
      </c>
    </row>
    <row r="6" spans="1:6" ht="31.5">
      <c r="A6" s="228" t="s">
        <v>459</v>
      </c>
      <c r="B6" s="182" t="s">
        <v>603</v>
      </c>
      <c r="C6" s="193" t="s">
        <v>231</v>
      </c>
      <c r="D6" s="194">
        <v>320</v>
      </c>
      <c r="E6" s="183">
        <v>0</v>
      </c>
      <c r="F6" s="229">
        <f>E6*D6</f>
        <v>0</v>
      </c>
    </row>
    <row r="7" spans="1:6" ht="15.75">
      <c r="A7" s="228" t="s">
        <v>460</v>
      </c>
      <c r="B7" s="182" t="s">
        <v>499</v>
      </c>
      <c r="C7" s="193" t="s">
        <v>231</v>
      </c>
      <c r="D7" s="194">
        <v>60</v>
      </c>
      <c r="E7" s="183">
        <v>0</v>
      </c>
      <c r="F7" s="229">
        <f>E7*D7</f>
        <v>0</v>
      </c>
    </row>
    <row r="8" spans="1:6" ht="15.75">
      <c r="A8" s="228" t="s">
        <v>461</v>
      </c>
      <c r="B8" s="182" t="s">
        <v>108</v>
      </c>
      <c r="C8" s="193" t="s">
        <v>230</v>
      </c>
      <c r="D8" s="194">
        <v>5</v>
      </c>
      <c r="E8" s="183">
        <v>0</v>
      </c>
      <c r="F8" s="229">
        <f>E8*D8</f>
        <v>0</v>
      </c>
    </row>
    <row r="9" spans="1:6" ht="31.5">
      <c r="A9" s="228" t="s">
        <v>462</v>
      </c>
      <c r="B9" s="182" t="s">
        <v>113</v>
      </c>
      <c r="C9" s="193" t="s">
        <v>4</v>
      </c>
      <c r="D9" s="194">
        <v>8</v>
      </c>
      <c r="E9" s="183">
        <v>0</v>
      </c>
      <c r="F9" s="229">
        <f>E9*D9</f>
        <v>0</v>
      </c>
    </row>
    <row r="10" spans="1:6" ht="15.75">
      <c r="A10" s="228" t="s">
        <v>463</v>
      </c>
      <c r="B10" s="182" t="s">
        <v>12</v>
      </c>
      <c r="C10" s="193" t="s">
        <v>4</v>
      </c>
      <c r="D10" s="194">
        <v>8</v>
      </c>
      <c r="E10" s="183">
        <v>0</v>
      </c>
      <c r="F10" s="229">
        <f>E10*D10</f>
        <v>0</v>
      </c>
    </row>
    <row r="11" spans="1:6" ht="15.75">
      <c r="A11" s="77" t="s">
        <v>428</v>
      </c>
      <c r="B11" s="289" t="s">
        <v>111</v>
      </c>
      <c r="C11" s="289"/>
      <c r="D11" s="289"/>
      <c r="E11" s="289"/>
      <c r="F11" s="78">
        <f>SUM(F12:F18)</f>
        <v>0</v>
      </c>
    </row>
    <row r="12" spans="1:7" ht="15.75">
      <c r="A12" s="228" t="s">
        <v>464</v>
      </c>
      <c r="B12" s="182" t="s">
        <v>533</v>
      </c>
      <c r="C12" s="193" t="s">
        <v>24</v>
      </c>
      <c r="D12" s="194">
        <v>7</v>
      </c>
      <c r="E12" s="183">
        <v>0</v>
      </c>
      <c r="F12" s="229">
        <f>E12*D12</f>
        <v>0</v>
      </c>
      <c r="G12" s="43"/>
    </row>
    <row r="13" spans="1:7" ht="17.25" customHeight="1">
      <c r="A13" s="228" t="s">
        <v>465</v>
      </c>
      <c r="B13" s="182" t="s">
        <v>110</v>
      </c>
      <c r="C13" s="193" t="s">
        <v>24</v>
      </c>
      <c r="D13" s="194">
        <v>7</v>
      </c>
      <c r="E13" s="183">
        <v>0</v>
      </c>
      <c r="F13" s="229">
        <f>E13*D13</f>
        <v>0</v>
      </c>
      <c r="G13" s="43"/>
    </row>
    <row r="14" spans="1:6" ht="15.75">
      <c r="A14" s="228" t="s">
        <v>466</v>
      </c>
      <c r="B14" s="182" t="s">
        <v>13</v>
      </c>
      <c r="C14" s="193" t="s">
        <v>4</v>
      </c>
      <c r="D14" s="194">
        <v>1</v>
      </c>
      <c r="E14" s="183">
        <v>0</v>
      </c>
      <c r="F14" s="229">
        <f>+E14*D14</f>
        <v>0</v>
      </c>
    </row>
    <row r="15" spans="1:6" ht="15.75">
      <c r="A15" s="228" t="s">
        <v>467</v>
      </c>
      <c r="B15" s="182" t="s">
        <v>114</v>
      </c>
      <c r="C15" s="193" t="s">
        <v>4</v>
      </c>
      <c r="D15" s="194">
        <v>7</v>
      </c>
      <c r="E15" s="183">
        <v>0</v>
      </c>
      <c r="F15" s="229">
        <f>+E15*D15</f>
        <v>0</v>
      </c>
    </row>
    <row r="16" spans="1:6" ht="15.75">
      <c r="A16" s="228" t="s">
        <v>468</v>
      </c>
      <c r="B16" s="182" t="s">
        <v>22</v>
      </c>
      <c r="C16" s="193" t="s">
        <v>17</v>
      </c>
      <c r="D16" s="194">
        <v>2.5</v>
      </c>
      <c r="E16" s="183">
        <v>0</v>
      </c>
      <c r="F16" s="229">
        <f>+E16*D16</f>
        <v>0</v>
      </c>
    </row>
    <row r="17" spans="1:6" ht="15.75">
      <c r="A17" s="228" t="s">
        <v>469</v>
      </c>
      <c r="B17" s="182" t="s">
        <v>31</v>
      </c>
      <c r="C17" s="193" t="s">
        <v>8</v>
      </c>
      <c r="D17" s="194">
        <v>27</v>
      </c>
      <c r="E17" s="183">
        <v>0</v>
      </c>
      <c r="F17" s="229">
        <f>+E17*D17</f>
        <v>0</v>
      </c>
    </row>
    <row r="18" spans="1:6" ht="16.5" thickBot="1">
      <c r="A18" s="230" t="s">
        <v>470</v>
      </c>
      <c r="B18" s="184" t="s">
        <v>103</v>
      </c>
      <c r="C18" s="195" t="s">
        <v>230</v>
      </c>
      <c r="D18" s="196">
        <v>48</v>
      </c>
      <c r="E18" s="185">
        <v>0</v>
      </c>
      <c r="F18" s="231">
        <f>+E18*D18</f>
        <v>0</v>
      </c>
    </row>
    <row r="19" spans="1:6" ht="15.75">
      <c r="A19" s="75" t="s">
        <v>471</v>
      </c>
      <c r="B19" s="287" t="s">
        <v>80</v>
      </c>
      <c r="C19" s="287"/>
      <c r="D19" s="287"/>
      <c r="E19" s="287"/>
      <c r="F19" s="76">
        <f>SUM(F20:F27)</f>
        <v>0</v>
      </c>
    </row>
    <row r="20" spans="1:6" ht="15.75">
      <c r="A20" s="228" t="s">
        <v>472</v>
      </c>
      <c r="B20" s="182" t="s">
        <v>297</v>
      </c>
      <c r="C20" s="193" t="s">
        <v>210</v>
      </c>
      <c r="D20" s="194">
        <v>10</v>
      </c>
      <c r="E20" s="183">
        <v>0</v>
      </c>
      <c r="F20" s="229">
        <f>+E20*D20</f>
        <v>0</v>
      </c>
    </row>
    <row r="21" spans="1:6" ht="31.5">
      <c r="A21" s="228" t="s">
        <v>473</v>
      </c>
      <c r="B21" s="182" t="s">
        <v>222</v>
      </c>
      <c r="C21" s="193" t="s">
        <v>18</v>
      </c>
      <c r="D21" s="194">
        <v>30</v>
      </c>
      <c r="E21" s="183">
        <v>0</v>
      </c>
      <c r="F21" s="229">
        <f>E21*D21</f>
        <v>0</v>
      </c>
    </row>
    <row r="22" spans="1:6" ht="31.5">
      <c r="A22" s="228" t="s">
        <v>474</v>
      </c>
      <c r="B22" s="182" t="s">
        <v>557</v>
      </c>
      <c r="C22" s="193" t="s">
        <v>18</v>
      </c>
      <c r="D22" s="194">
        <v>25</v>
      </c>
      <c r="E22" s="183">
        <v>0</v>
      </c>
      <c r="F22" s="229">
        <f>E22*D22</f>
        <v>0</v>
      </c>
    </row>
    <row r="23" spans="1:6" ht="15.75">
      <c r="A23" s="228" t="s">
        <v>475</v>
      </c>
      <c r="B23" s="182" t="s">
        <v>211</v>
      </c>
      <c r="C23" s="193" t="s">
        <v>18</v>
      </c>
      <c r="D23" s="194">
        <v>30</v>
      </c>
      <c r="E23" s="183">
        <v>0</v>
      </c>
      <c r="F23" s="229">
        <f>+E23*D23</f>
        <v>0</v>
      </c>
    </row>
    <row r="24" spans="1:6" ht="15.75">
      <c r="A24" s="228" t="s">
        <v>476</v>
      </c>
      <c r="B24" s="182" t="s">
        <v>559</v>
      </c>
      <c r="C24" s="193" t="s">
        <v>18</v>
      </c>
      <c r="D24" s="194">
        <v>15</v>
      </c>
      <c r="E24" s="183">
        <v>0</v>
      </c>
      <c r="F24" s="229">
        <f>+E24*D24</f>
        <v>0</v>
      </c>
    </row>
    <row r="25" spans="1:6" ht="15.75">
      <c r="A25" s="228" t="s">
        <v>477</v>
      </c>
      <c r="B25" s="182" t="s">
        <v>216</v>
      </c>
      <c r="C25" s="193" t="s">
        <v>18</v>
      </c>
      <c r="D25" s="194">
        <v>15</v>
      </c>
      <c r="E25" s="183">
        <v>0</v>
      </c>
      <c r="F25" s="229">
        <f>+E25*D25</f>
        <v>0</v>
      </c>
    </row>
    <row r="26" spans="1:6" ht="15.75">
      <c r="A26" s="228" t="s">
        <v>478</v>
      </c>
      <c r="B26" s="182" t="s">
        <v>217</v>
      </c>
      <c r="C26" s="193" t="s">
        <v>17</v>
      </c>
      <c r="D26" s="194">
        <v>17</v>
      </c>
      <c r="E26" s="183">
        <v>0</v>
      </c>
      <c r="F26" s="229">
        <f>+E26*D26</f>
        <v>0</v>
      </c>
    </row>
    <row r="27" spans="1:6" ht="16.5" thickBot="1">
      <c r="A27" s="230" t="s">
        <v>479</v>
      </c>
      <c r="B27" s="184" t="s">
        <v>103</v>
      </c>
      <c r="C27" s="195" t="s">
        <v>230</v>
      </c>
      <c r="D27" s="196">
        <v>24</v>
      </c>
      <c r="E27" s="185">
        <v>0</v>
      </c>
      <c r="F27" s="231">
        <f>+E27*D27</f>
        <v>0</v>
      </c>
    </row>
    <row r="28" spans="1:6" ht="15.75">
      <c r="A28" s="75" t="s">
        <v>480</v>
      </c>
      <c r="B28" s="287" t="s">
        <v>121</v>
      </c>
      <c r="C28" s="287"/>
      <c r="D28" s="287"/>
      <c r="E28" s="287"/>
      <c r="F28" s="76">
        <f>SUM(F29,F36,F41,F44)</f>
        <v>0</v>
      </c>
    </row>
    <row r="29" spans="1:6" ht="15.75">
      <c r="A29" s="77" t="s">
        <v>481</v>
      </c>
      <c r="B29" s="295" t="s">
        <v>117</v>
      </c>
      <c r="C29" s="296"/>
      <c r="D29" s="296"/>
      <c r="E29" s="297"/>
      <c r="F29" s="78">
        <f>SUM(F30:F35)</f>
        <v>0</v>
      </c>
    </row>
    <row r="30" spans="1:6" ht="15.75">
      <c r="A30" s="232" t="s">
        <v>482</v>
      </c>
      <c r="B30" s="182" t="s">
        <v>579</v>
      </c>
      <c r="C30" s="193" t="s">
        <v>21</v>
      </c>
      <c r="D30" s="194">
        <v>1</v>
      </c>
      <c r="E30" s="183">
        <v>0</v>
      </c>
      <c r="F30" s="229">
        <f aca="true" t="shared" si="0" ref="F30:F35">E30*D30</f>
        <v>0</v>
      </c>
    </row>
    <row r="31" spans="1:6" ht="15.75">
      <c r="A31" s="232" t="s">
        <v>483</v>
      </c>
      <c r="B31" s="182" t="s">
        <v>502</v>
      </c>
      <c r="C31" s="193" t="s">
        <v>21</v>
      </c>
      <c r="D31" s="194">
        <v>1</v>
      </c>
      <c r="E31" s="183">
        <v>0</v>
      </c>
      <c r="F31" s="229">
        <f t="shared" si="0"/>
        <v>0</v>
      </c>
    </row>
    <row r="32" spans="1:6" ht="31.5">
      <c r="A32" s="232" t="s">
        <v>484</v>
      </c>
      <c r="B32" s="182" t="s">
        <v>503</v>
      </c>
      <c r="C32" s="193" t="s">
        <v>21</v>
      </c>
      <c r="D32" s="194">
        <v>1</v>
      </c>
      <c r="E32" s="183">
        <v>0</v>
      </c>
      <c r="F32" s="229">
        <f t="shared" si="0"/>
        <v>0</v>
      </c>
    </row>
    <row r="33" spans="1:6" ht="15.75">
      <c r="A33" s="279" t="s">
        <v>485</v>
      </c>
      <c r="B33" s="280" t="s">
        <v>606</v>
      </c>
      <c r="C33" s="281"/>
      <c r="D33" s="282"/>
      <c r="E33" s="283"/>
      <c r="F33" s="284"/>
    </row>
    <row r="34" spans="1:6" ht="15.75">
      <c r="A34" s="232" t="s">
        <v>486</v>
      </c>
      <c r="B34" s="182" t="s">
        <v>439</v>
      </c>
      <c r="C34" s="193" t="s">
        <v>21</v>
      </c>
      <c r="D34" s="194">
        <v>1</v>
      </c>
      <c r="E34" s="183">
        <v>0</v>
      </c>
      <c r="F34" s="229">
        <f t="shared" si="0"/>
        <v>0</v>
      </c>
    </row>
    <row r="35" spans="1:6" ht="15.75">
      <c r="A35" s="232" t="s">
        <v>487</v>
      </c>
      <c r="B35" s="182" t="s">
        <v>504</v>
      </c>
      <c r="C35" s="193" t="s">
        <v>4</v>
      </c>
      <c r="D35" s="194">
        <v>1</v>
      </c>
      <c r="E35" s="183">
        <v>0</v>
      </c>
      <c r="F35" s="229">
        <f t="shared" si="0"/>
        <v>0</v>
      </c>
    </row>
    <row r="36" spans="1:6" ht="15.75">
      <c r="A36" s="77" t="s">
        <v>488</v>
      </c>
      <c r="B36" s="295" t="s">
        <v>118</v>
      </c>
      <c r="C36" s="296"/>
      <c r="D36" s="296"/>
      <c r="E36" s="297"/>
      <c r="F36" s="78">
        <f>SUM(F37:F40)</f>
        <v>0</v>
      </c>
    </row>
    <row r="37" spans="1:7" ht="15.75">
      <c r="A37" s="232" t="s">
        <v>489</v>
      </c>
      <c r="B37" s="182" t="s">
        <v>446</v>
      </c>
      <c r="C37" s="193" t="s">
        <v>28</v>
      </c>
      <c r="D37" s="194">
        <v>12</v>
      </c>
      <c r="E37" s="183">
        <v>0</v>
      </c>
      <c r="F37" s="229">
        <f>E37*D37</f>
        <v>0</v>
      </c>
      <c r="G37" s="43"/>
    </row>
    <row r="38" spans="1:6" ht="15.75">
      <c r="A38" s="232" t="s">
        <v>490</v>
      </c>
      <c r="B38" s="182" t="s">
        <v>501</v>
      </c>
      <c r="C38" s="193" t="s">
        <v>28</v>
      </c>
      <c r="D38" s="194">
        <v>12</v>
      </c>
      <c r="E38" s="183">
        <v>0</v>
      </c>
      <c r="F38" s="229">
        <f>E38*D38</f>
        <v>0</v>
      </c>
    </row>
    <row r="39" spans="1:6" ht="15.75">
      <c r="A39" s="232" t="s">
        <v>491</v>
      </c>
      <c r="B39" s="182" t="s">
        <v>448</v>
      </c>
      <c r="C39" s="193" t="s">
        <v>28</v>
      </c>
      <c r="D39" s="194">
        <v>12</v>
      </c>
      <c r="E39" s="183">
        <v>0</v>
      </c>
      <c r="F39" s="229">
        <f>E39*D39</f>
        <v>0</v>
      </c>
    </row>
    <row r="40" spans="1:6" ht="15.75">
      <c r="A40" s="232" t="s">
        <v>492</v>
      </c>
      <c r="B40" s="182" t="s">
        <v>500</v>
      </c>
      <c r="C40" s="193" t="s">
        <v>17</v>
      </c>
      <c r="D40" s="194">
        <v>10</v>
      </c>
      <c r="E40" s="183">
        <v>0</v>
      </c>
      <c r="F40" s="229">
        <f>E40*D40</f>
        <v>0</v>
      </c>
    </row>
    <row r="41" spans="1:6" ht="15.75">
      <c r="A41" s="77" t="s">
        <v>493</v>
      </c>
      <c r="B41" s="295" t="s">
        <v>123</v>
      </c>
      <c r="C41" s="296"/>
      <c r="D41" s="296"/>
      <c r="E41" s="297"/>
      <c r="F41" s="78">
        <f>SUM(F42:F43)</f>
        <v>0</v>
      </c>
    </row>
    <row r="42" spans="1:6" ht="15.75">
      <c r="A42" s="232" t="s">
        <v>494</v>
      </c>
      <c r="B42" s="182" t="s">
        <v>124</v>
      </c>
      <c r="C42" s="193" t="s">
        <v>28</v>
      </c>
      <c r="D42" s="194">
        <v>18</v>
      </c>
      <c r="E42" s="183">
        <v>0</v>
      </c>
      <c r="F42" s="229">
        <f>E42*D42</f>
        <v>0</v>
      </c>
    </row>
    <row r="43" spans="1:6" ht="15.75">
      <c r="A43" s="233" t="s">
        <v>495</v>
      </c>
      <c r="B43" s="187" t="s">
        <v>125</v>
      </c>
      <c r="C43" s="197" t="s">
        <v>28</v>
      </c>
      <c r="D43" s="198">
        <v>18</v>
      </c>
      <c r="E43" s="188">
        <v>0</v>
      </c>
      <c r="F43" s="234">
        <f>E43*D43</f>
        <v>0</v>
      </c>
    </row>
    <row r="44" spans="1:6" ht="16.5" customHeight="1" thickBot="1">
      <c r="A44" s="190" t="s">
        <v>531</v>
      </c>
      <c r="B44" s="54" t="s">
        <v>149</v>
      </c>
      <c r="C44" s="199" t="s">
        <v>28</v>
      </c>
      <c r="D44" s="200">
        <v>12</v>
      </c>
      <c r="E44" s="191">
        <v>0</v>
      </c>
      <c r="F44" s="192">
        <f>D44*E44</f>
        <v>0</v>
      </c>
    </row>
    <row r="45" spans="1:6" ht="15.75">
      <c r="A45" s="100" t="s">
        <v>496</v>
      </c>
      <c r="B45" s="288" t="s">
        <v>119</v>
      </c>
      <c r="C45" s="288"/>
      <c r="D45" s="288"/>
      <c r="E45" s="288"/>
      <c r="F45" s="101">
        <f>SUM(F46:F47)</f>
        <v>0</v>
      </c>
    </row>
    <row r="46" spans="1:6" ht="15.75">
      <c r="A46" s="232" t="s">
        <v>497</v>
      </c>
      <c r="B46" s="182" t="s">
        <v>233</v>
      </c>
      <c r="C46" s="193" t="s">
        <v>21</v>
      </c>
      <c r="D46" s="194">
        <v>1</v>
      </c>
      <c r="E46" s="183">
        <v>0</v>
      </c>
      <c r="F46" s="229">
        <f>E46*D46</f>
        <v>0</v>
      </c>
    </row>
    <row r="47" spans="1:6" ht="16.5" thickBot="1">
      <c r="A47" s="235" t="s">
        <v>498</v>
      </c>
      <c r="B47" s="184" t="s">
        <v>120</v>
      </c>
      <c r="C47" s="195" t="s">
        <v>25</v>
      </c>
      <c r="D47" s="196">
        <v>5000</v>
      </c>
      <c r="E47" s="185">
        <v>0</v>
      </c>
      <c r="F47" s="231">
        <f>D47*E47</f>
        <v>0</v>
      </c>
    </row>
  </sheetData>
  <sheetProtection/>
  <mergeCells count="11">
    <mergeCell ref="B19:E19"/>
    <mergeCell ref="B28:E28"/>
    <mergeCell ref="B29:E29"/>
    <mergeCell ref="B36:E36"/>
    <mergeCell ref="B41:E41"/>
    <mergeCell ref="B45:E45"/>
    <mergeCell ref="B1:E1"/>
    <mergeCell ref="B2:E2"/>
    <mergeCell ref="B4:E4"/>
    <mergeCell ref="B5:E5"/>
    <mergeCell ref="B11:E11"/>
  </mergeCells>
  <printOptions/>
  <pageMargins left="0.7" right="0.7" top="0.787401575" bottom="0.787401575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</dc:creator>
  <cp:keywords/>
  <dc:description/>
  <cp:lastModifiedBy>user</cp:lastModifiedBy>
  <cp:lastPrinted>2018-06-29T09:46:10Z</cp:lastPrinted>
  <dcterms:created xsi:type="dcterms:W3CDTF">2009-09-03T16:03:06Z</dcterms:created>
  <dcterms:modified xsi:type="dcterms:W3CDTF">2018-08-08T07:50:10Z</dcterms:modified>
  <cp:category/>
  <cp:version/>
  <cp:contentType/>
  <cp:contentStatus/>
</cp:coreProperties>
</file>