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1.NP" sheetId="1" r:id="rId1"/>
    <sheet name="2.NP" sheetId="2" r:id="rId2"/>
    <sheet name="3.NP" sheetId="3" r:id="rId3"/>
    <sheet name="4.NP" sheetId="4" r:id="rId4"/>
    <sheet name="5.NP" sheetId="5" r:id="rId5"/>
    <sheet name="6.NP" sheetId="6" r:id="rId6"/>
    <sheet name="Výkaz výměr" sheetId="7" r:id="rId7"/>
  </sheets>
  <definedNames/>
  <calcPr calcId="145621"/>
</workbook>
</file>

<file path=xl/sharedStrings.xml><?xml version="1.0" encoding="utf-8"?>
<sst xmlns="http://schemas.openxmlformats.org/spreadsheetml/2006/main" count="183" uniqueCount="59">
  <si>
    <t>Ředitelství ČIŽP, Praha 9, Na Břehu 267</t>
  </si>
  <si>
    <t>1.NP</t>
  </si>
  <si>
    <t>číslo místnosti</t>
  </si>
  <si>
    <t>počet kusů</t>
  </si>
  <si>
    <t>výška 210 cm, šířka 170 cm</t>
  </si>
  <si>
    <t>výška 210 cm, šířka 220 cm</t>
  </si>
  <si>
    <t>žaluzie horizontální, kovové, lamela šíře 23 mm,                        barva bílá</t>
  </si>
  <si>
    <t>žaluzie vertikální, textilní, lamela číře 125 mm,                          barva přírodní</t>
  </si>
  <si>
    <t>137 A</t>
  </si>
  <si>
    <t>137 B</t>
  </si>
  <si>
    <t>123 A</t>
  </si>
  <si>
    <t>123 B</t>
  </si>
  <si>
    <t>výška 210 cm, šířka 200 cm</t>
  </si>
  <si>
    <t>šířka 41,5 cm, výška 115 cm</t>
  </si>
  <si>
    <t>šířka 100 cm, výška 50 cm</t>
  </si>
  <si>
    <t>výška 210 cm, šířka 450 cm</t>
  </si>
  <si>
    <t>výška 210 cm, šířka 400 cm</t>
  </si>
  <si>
    <t>recepce</t>
  </si>
  <si>
    <t>šířka 35 cm, výška 115 cm</t>
  </si>
  <si>
    <t>výška 260 cm, šířka 350 cm</t>
  </si>
  <si>
    <t>výška 260 cm, šířka 400 cm</t>
  </si>
  <si>
    <t>Al m2 á 600,00 Kč</t>
  </si>
  <si>
    <t xml:space="preserve">textil m2 á 750,00 Kč          </t>
  </si>
  <si>
    <t>Cena</t>
  </si>
  <si>
    <t>1. NP</t>
  </si>
  <si>
    <t>výčet vadných žaluzií k opravě</t>
  </si>
  <si>
    <t>6.NP</t>
  </si>
  <si>
    <t>balkonové dveře šířka 45 cm, výška 220 cm</t>
  </si>
  <si>
    <t>žaluzie horizontální, kovové,                                            lamela šíře 23 mm, barva bílá</t>
  </si>
  <si>
    <t>6. NP</t>
  </si>
  <si>
    <t>6.NP (5. patro)</t>
  </si>
  <si>
    <t>5.NP</t>
  </si>
  <si>
    <t>4.NP</t>
  </si>
  <si>
    <t>3.NP</t>
  </si>
  <si>
    <t>2.NP</t>
  </si>
  <si>
    <t>Al v m2                         á 600,00 Kč</t>
  </si>
  <si>
    <t xml:space="preserve">Textilní v m2                      á 750,00 Kč          </t>
  </si>
  <si>
    <t>šířka 38 cm, výška 90 cm</t>
  </si>
  <si>
    <t>šířka 95 cm, výška 40 cm</t>
  </si>
  <si>
    <t>Zaměřeno m2</t>
  </si>
  <si>
    <t>šířka 38 cm, výška 115 cm</t>
  </si>
  <si>
    <t>šířka 85 cm, výška 43 cm</t>
  </si>
  <si>
    <t>šířka 40 cm, výška 50 cm</t>
  </si>
  <si>
    <t>šířka 95 cm, výška 60 cm</t>
  </si>
  <si>
    <t>šířka 40 cm, výška 200 cm</t>
  </si>
  <si>
    <t>šířka 36 cm, výška 200 cm</t>
  </si>
  <si>
    <t>šířka 40 cm, výška 115 cm</t>
  </si>
  <si>
    <t>šířka 90 cm, výška 50 cm</t>
  </si>
  <si>
    <t>kusů</t>
  </si>
  <si>
    <t>m2</t>
  </si>
  <si>
    <t>1. NP (přízemí) až 6.NP  (5. patro)</t>
  </si>
  <si>
    <t>Počet vadných kusů celkem</t>
  </si>
  <si>
    <t>Výměra vadných celkem</t>
  </si>
  <si>
    <t>šířka 90 cm, výška 43 cm</t>
  </si>
  <si>
    <t>výška 280 cm, šířka 350 cm</t>
  </si>
  <si>
    <t>pokoj</t>
  </si>
  <si>
    <t>Cena celkem, bez DPH</t>
  </si>
  <si>
    <t>Cena opravy celkem bez DPH</t>
  </si>
  <si>
    <t>Příloha k technickým specifikacím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</si>
</sst>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28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2" fontId="3" fillId="0" borderId="0" xfId="0" applyNumberFormat="1" applyFont="1"/>
    <xf numFmtId="2" fontId="2" fillId="0" borderId="0" xfId="0" applyNumberFormat="1" applyFont="1"/>
    <xf numFmtId="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2" fontId="5" fillId="0" borderId="0" xfId="0" applyNumberFormat="1" applyFont="1"/>
    <xf numFmtId="2" fontId="0" fillId="0" borderId="0" xfId="0" applyNumberFormat="1"/>
    <xf numFmtId="4" fontId="0" fillId="0" borderId="0" xfId="0" applyNumberFormat="1"/>
    <xf numFmtId="164" fontId="0" fillId="0" borderId="0" xfId="0" applyNumberFormat="1"/>
    <xf numFmtId="2" fontId="2" fillId="0" borderId="1" xfId="0" applyNumberFormat="1" applyFont="1" applyBorder="1"/>
    <xf numFmtId="2" fontId="3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0" fillId="0" borderId="1" xfId="0" applyBorder="1"/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abSelected="1" workbookViewId="0" topLeftCell="A1">
      <selection activeCell="B2" sqref="B2"/>
    </sheetView>
  </sheetViews>
  <sheetFormatPr defaultColWidth="9.140625" defaultRowHeight="15"/>
  <cols>
    <col min="1" max="1" width="2.140625" style="0" customWidth="1"/>
    <col min="2" max="2" width="14.28125" style="0" customWidth="1"/>
    <col min="3" max="4" width="30.00390625" style="0" customWidth="1"/>
    <col min="5" max="5" width="12.7109375" style="0" customWidth="1"/>
    <col min="6" max="6" width="14.7109375" style="0" customWidth="1"/>
    <col min="7" max="7" width="15.28125" style="0" customWidth="1"/>
    <col min="9" max="9" width="14.28125" style="0" bestFit="1" customWidth="1"/>
  </cols>
  <sheetData>
    <row r="1" spans="1:10" ht="49.5" customHeight="1">
      <c r="A1" s="2"/>
      <c r="B1" s="7" t="s">
        <v>0</v>
      </c>
      <c r="C1" s="2"/>
      <c r="D1" s="2"/>
      <c r="E1" s="2"/>
      <c r="F1" s="2"/>
      <c r="G1" s="2"/>
      <c r="H1" s="2"/>
      <c r="I1" s="2"/>
      <c r="J1" s="1"/>
    </row>
    <row r="2" spans="1:10" ht="21" customHeight="1">
      <c r="A2" s="2"/>
      <c r="B2" s="2" t="s">
        <v>58</v>
      </c>
      <c r="C2" s="2"/>
      <c r="D2" s="2"/>
      <c r="E2" s="2"/>
      <c r="F2" s="2"/>
      <c r="G2" s="2"/>
      <c r="H2" s="2"/>
      <c r="I2" s="2"/>
      <c r="J2" s="1"/>
    </row>
    <row r="3" spans="1:10" ht="21" customHeight="1">
      <c r="A3" s="2"/>
      <c r="B3" s="2"/>
      <c r="C3" s="2"/>
      <c r="D3" s="2"/>
      <c r="E3" s="2"/>
      <c r="F3" s="2"/>
      <c r="G3" s="2"/>
      <c r="H3" s="2"/>
      <c r="I3" s="2"/>
      <c r="J3" s="1"/>
    </row>
    <row r="4" spans="1:10" ht="21" customHeight="1">
      <c r="A4" s="2"/>
      <c r="B4" s="20" t="s">
        <v>1</v>
      </c>
      <c r="C4" s="11" t="s">
        <v>25</v>
      </c>
      <c r="D4" s="11"/>
      <c r="E4" s="11"/>
      <c r="F4" s="11"/>
      <c r="G4" s="12"/>
      <c r="H4" s="2"/>
      <c r="I4" s="2"/>
      <c r="J4" s="1"/>
    </row>
    <row r="5" spans="1:10" ht="7.5" customHeight="1">
      <c r="A5" s="2"/>
      <c r="B5" s="11"/>
      <c r="C5" s="11"/>
      <c r="D5" s="11"/>
      <c r="E5" s="11"/>
      <c r="F5" s="11"/>
      <c r="G5" s="12"/>
      <c r="H5" s="2"/>
      <c r="I5" s="2"/>
      <c r="J5" s="1"/>
    </row>
    <row r="6" spans="1:9" ht="63.75" customHeight="1">
      <c r="A6" s="2"/>
      <c r="B6" s="25" t="s">
        <v>2</v>
      </c>
      <c r="C6" s="26" t="s">
        <v>6</v>
      </c>
      <c r="D6" s="27" t="s">
        <v>7</v>
      </c>
      <c r="E6" s="28" t="s">
        <v>3</v>
      </c>
      <c r="F6" s="28" t="s">
        <v>21</v>
      </c>
      <c r="G6" s="28" t="s">
        <v>22</v>
      </c>
      <c r="H6" s="3"/>
      <c r="I6" s="2"/>
    </row>
    <row r="7" spans="1:9" ht="21" customHeight="1">
      <c r="A7" s="2"/>
      <c r="B7" s="33">
        <v>106</v>
      </c>
      <c r="C7" s="19" t="s">
        <v>55</v>
      </c>
      <c r="D7" s="19" t="s">
        <v>54</v>
      </c>
      <c r="E7" s="33">
        <v>1</v>
      </c>
      <c r="F7" s="19"/>
      <c r="G7" s="16">
        <f>2.8*3.5</f>
        <v>9.799999999999999</v>
      </c>
      <c r="H7" s="3"/>
      <c r="I7" s="2"/>
    </row>
    <row r="8" spans="1:9" ht="21" customHeight="1">
      <c r="A8" s="2"/>
      <c r="B8" s="15">
        <v>139</v>
      </c>
      <c r="C8" s="29"/>
      <c r="D8" s="11" t="s">
        <v>4</v>
      </c>
      <c r="E8" s="15">
        <v>1</v>
      </c>
      <c r="F8" s="11"/>
      <c r="G8" s="16">
        <f>2.1*1.7</f>
        <v>3.57</v>
      </c>
      <c r="H8" s="3"/>
      <c r="I8" s="2"/>
    </row>
    <row r="9" spans="1:9" ht="21" customHeight="1">
      <c r="A9" s="2"/>
      <c r="B9" s="15">
        <v>134</v>
      </c>
      <c r="C9" s="29"/>
      <c r="D9" s="11" t="s">
        <v>5</v>
      </c>
      <c r="E9" s="15">
        <v>1</v>
      </c>
      <c r="F9" s="11"/>
      <c r="G9" s="16">
        <f>2.1*2.2</f>
        <v>4.620000000000001</v>
      </c>
      <c r="H9" s="3"/>
      <c r="I9" s="2"/>
    </row>
    <row r="10" spans="1:10" ht="21" customHeight="1">
      <c r="A10" s="2"/>
      <c r="B10" s="15" t="s">
        <v>8</v>
      </c>
      <c r="C10" s="11"/>
      <c r="D10" s="11" t="s">
        <v>4</v>
      </c>
      <c r="E10" s="15">
        <v>1</v>
      </c>
      <c r="F10" s="11"/>
      <c r="G10" s="16">
        <f aca="true" t="shared" si="0" ref="G10:G13">2.1*1.7</f>
        <v>3.57</v>
      </c>
      <c r="H10" s="3"/>
      <c r="I10" s="2"/>
      <c r="J10" s="1"/>
    </row>
    <row r="11" spans="1:9" ht="21" customHeight="1">
      <c r="A11" s="2"/>
      <c r="B11" s="15" t="s">
        <v>9</v>
      </c>
      <c r="C11" s="11"/>
      <c r="D11" s="11" t="s">
        <v>4</v>
      </c>
      <c r="E11" s="15">
        <v>1</v>
      </c>
      <c r="F11" s="11"/>
      <c r="G11" s="16">
        <f t="shared" si="0"/>
        <v>3.57</v>
      </c>
      <c r="H11" s="3"/>
      <c r="I11" s="2"/>
    </row>
    <row r="12" spans="1:9" ht="21" customHeight="1">
      <c r="A12" s="2"/>
      <c r="B12" s="15" t="s">
        <v>10</v>
      </c>
      <c r="C12" s="11"/>
      <c r="D12" s="11" t="s">
        <v>4</v>
      </c>
      <c r="E12" s="15">
        <v>1</v>
      </c>
      <c r="F12" s="11"/>
      <c r="G12" s="16">
        <f t="shared" si="0"/>
        <v>3.57</v>
      </c>
      <c r="H12" s="3"/>
      <c r="I12" s="2"/>
    </row>
    <row r="13" spans="1:9" ht="21" customHeight="1">
      <c r="A13" s="2"/>
      <c r="B13" s="15" t="s">
        <v>11</v>
      </c>
      <c r="C13" s="11"/>
      <c r="D13" s="11" t="s">
        <v>4</v>
      </c>
      <c r="E13" s="15">
        <v>1</v>
      </c>
      <c r="F13" s="11"/>
      <c r="G13" s="16">
        <f t="shared" si="0"/>
        <v>3.57</v>
      </c>
      <c r="H13" s="3"/>
      <c r="I13" s="2"/>
    </row>
    <row r="14" spans="1:9" ht="21" customHeight="1">
      <c r="A14" s="2"/>
      <c r="B14" s="15">
        <v>122</v>
      </c>
      <c r="C14" s="11"/>
      <c r="D14" s="11" t="s">
        <v>12</v>
      </c>
      <c r="E14" s="15">
        <v>1</v>
      </c>
      <c r="F14" s="11"/>
      <c r="G14" s="16">
        <f>2.1*2</f>
        <v>4.2</v>
      </c>
      <c r="H14" s="3"/>
      <c r="I14" s="2"/>
    </row>
    <row r="15" spans="1:9" ht="21" customHeight="1">
      <c r="A15" s="2"/>
      <c r="B15" s="15">
        <v>121</v>
      </c>
      <c r="C15" s="11"/>
      <c r="D15" s="11" t="s">
        <v>4</v>
      </c>
      <c r="E15" s="15">
        <v>1</v>
      </c>
      <c r="F15" s="11"/>
      <c r="G15" s="16">
        <f aca="true" t="shared" si="1" ref="G15:G16">2.1*1.7</f>
        <v>3.57</v>
      </c>
      <c r="H15" s="3"/>
      <c r="I15" s="2"/>
    </row>
    <row r="16" spans="1:9" ht="21" customHeight="1">
      <c r="A16" s="2"/>
      <c r="B16" s="15">
        <v>120</v>
      </c>
      <c r="C16" s="11"/>
      <c r="D16" s="11" t="s">
        <v>4</v>
      </c>
      <c r="E16" s="15">
        <v>1</v>
      </c>
      <c r="F16" s="11"/>
      <c r="G16" s="16">
        <f t="shared" si="1"/>
        <v>3.57</v>
      </c>
      <c r="H16" s="3"/>
      <c r="I16" s="2"/>
    </row>
    <row r="17" spans="1:9" ht="21" customHeight="1">
      <c r="A17" s="2"/>
      <c r="B17" s="15">
        <v>106</v>
      </c>
      <c r="C17" s="11" t="s">
        <v>13</v>
      </c>
      <c r="D17" s="11"/>
      <c r="E17" s="15">
        <v>2</v>
      </c>
      <c r="F17" s="16">
        <f>4.15*1.15*2</f>
        <v>9.545</v>
      </c>
      <c r="G17" s="16"/>
      <c r="H17" s="3"/>
      <c r="I17" s="2"/>
    </row>
    <row r="18" spans="1:9" ht="21" customHeight="1">
      <c r="A18" s="2"/>
      <c r="B18" s="15">
        <v>104</v>
      </c>
      <c r="C18" s="11" t="s">
        <v>13</v>
      </c>
      <c r="D18" s="11"/>
      <c r="E18" s="15">
        <v>2</v>
      </c>
      <c r="F18" s="16">
        <f>4.15*1.15*2</f>
        <v>9.545</v>
      </c>
      <c r="G18" s="16"/>
      <c r="H18" s="3"/>
      <c r="I18" s="2"/>
    </row>
    <row r="19" spans="1:9" ht="21" customHeight="1">
      <c r="A19" s="2"/>
      <c r="B19" s="15">
        <v>106</v>
      </c>
      <c r="C19" s="11" t="s">
        <v>14</v>
      </c>
      <c r="D19" s="11"/>
      <c r="E19" s="15">
        <v>1</v>
      </c>
      <c r="F19" s="16">
        <f>1*0.5</f>
        <v>0.5</v>
      </c>
      <c r="G19" s="16"/>
      <c r="H19" s="3"/>
      <c r="I19" s="2"/>
    </row>
    <row r="20" spans="1:13" ht="21" customHeight="1">
      <c r="A20" s="2"/>
      <c r="B20" s="15">
        <v>104</v>
      </c>
      <c r="C20" s="11" t="s">
        <v>14</v>
      </c>
      <c r="D20" s="11"/>
      <c r="E20" s="15">
        <v>1</v>
      </c>
      <c r="F20" s="16">
        <f>1*0.5</f>
        <v>0.5</v>
      </c>
      <c r="G20" s="16"/>
      <c r="H20" s="3"/>
      <c r="I20" s="2"/>
      <c r="M20" s="6"/>
    </row>
    <row r="21" spans="1:10" ht="21" customHeight="1">
      <c r="A21" s="2"/>
      <c r="B21" s="15">
        <v>136</v>
      </c>
      <c r="C21" s="11"/>
      <c r="D21" s="11" t="s">
        <v>4</v>
      </c>
      <c r="E21" s="15">
        <v>1</v>
      </c>
      <c r="F21" s="16"/>
      <c r="G21" s="16">
        <f aca="true" t="shared" si="2" ref="G21">2.1*1.7</f>
        <v>3.57</v>
      </c>
      <c r="H21" s="3"/>
      <c r="I21" s="2"/>
      <c r="J21" s="1"/>
    </row>
    <row r="22" spans="1:10" ht="21" customHeight="1">
      <c r="A22" s="2"/>
      <c r="B22" s="15">
        <v>135</v>
      </c>
      <c r="C22" s="11"/>
      <c r="D22" s="11" t="s">
        <v>15</v>
      </c>
      <c r="E22" s="15">
        <v>1</v>
      </c>
      <c r="F22" s="16"/>
      <c r="G22" s="16">
        <f>2.1*4.5</f>
        <v>9.450000000000001</v>
      </c>
      <c r="H22" s="3"/>
      <c r="I22" s="2"/>
      <c r="J22" s="1"/>
    </row>
    <row r="23" spans="1:10" ht="21" customHeight="1">
      <c r="A23" s="2"/>
      <c r="B23" s="15">
        <v>124</v>
      </c>
      <c r="C23" s="11"/>
      <c r="D23" s="11" t="s">
        <v>16</v>
      </c>
      <c r="E23" s="15">
        <v>1</v>
      </c>
      <c r="F23" s="16"/>
      <c r="G23" s="16">
        <f>2.1*4</f>
        <v>8.4</v>
      </c>
      <c r="H23" s="3"/>
      <c r="I23" s="2"/>
      <c r="J23" s="1"/>
    </row>
    <row r="24" spans="1:10" ht="21" customHeight="1">
      <c r="A24" s="2"/>
      <c r="B24" s="15" t="s">
        <v>17</v>
      </c>
      <c r="C24" s="11"/>
      <c r="D24" s="11" t="s">
        <v>4</v>
      </c>
      <c r="E24" s="15">
        <v>1</v>
      </c>
      <c r="F24" s="16"/>
      <c r="G24" s="16">
        <f aca="true" t="shared" si="3" ref="G24">2.1*1.7</f>
        <v>3.57</v>
      </c>
      <c r="H24" s="3"/>
      <c r="I24" s="2"/>
      <c r="J24" s="1"/>
    </row>
    <row r="25" spans="1:10" ht="21" customHeight="1">
      <c r="A25" s="2"/>
      <c r="B25" s="15">
        <v>107</v>
      </c>
      <c r="C25" s="11"/>
      <c r="D25" s="11" t="s">
        <v>16</v>
      </c>
      <c r="E25" s="15">
        <v>1</v>
      </c>
      <c r="F25" s="16"/>
      <c r="G25" s="16">
        <f>2.1*4</f>
        <v>8.4</v>
      </c>
      <c r="H25" s="3"/>
      <c r="I25" s="2"/>
      <c r="J25" s="1"/>
    </row>
    <row r="26" spans="1:10" ht="21" customHeight="1">
      <c r="A26" s="2"/>
      <c r="B26" s="15">
        <v>111</v>
      </c>
      <c r="C26" s="11" t="s">
        <v>13</v>
      </c>
      <c r="D26" s="11"/>
      <c r="E26" s="15">
        <v>2</v>
      </c>
      <c r="F26" s="16">
        <f>4.15*1.15*2</f>
        <v>9.545</v>
      </c>
      <c r="G26" s="16"/>
      <c r="H26" s="3"/>
      <c r="I26" s="2"/>
      <c r="J26" s="1"/>
    </row>
    <row r="27" spans="1:10" ht="21" customHeight="1">
      <c r="A27" s="2"/>
      <c r="B27" s="15">
        <v>111</v>
      </c>
      <c r="C27" s="11" t="s">
        <v>18</v>
      </c>
      <c r="D27" s="11"/>
      <c r="E27" s="15">
        <v>3</v>
      </c>
      <c r="F27" s="16">
        <f>0.35*1.15*3</f>
        <v>1.2075</v>
      </c>
      <c r="G27" s="16"/>
      <c r="H27" s="3"/>
      <c r="I27" s="2"/>
      <c r="J27" s="1"/>
    </row>
    <row r="28" spans="1:10" ht="21" customHeight="1">
      <c r="A28" s="2"/>
      <c r="B28" s="15">
        <v>126</v>
      </c>
      <c r="C28" s="11"/>
      <c r="D28" s="11" t="s">
        <v>19</v>
      </c>
      <c r="E28" s="15">
        <v>1</v>
      </c>
      <c r="F28" s="16"/>
      <c r="G28" s="16">
        <f>2.6*3.5</f>
        <v>9.1</v>
      </c>
      <c r="H28" s="3"/>
      <c r="I28" s="2"/>
      <c r="J28" s="1"/>
    </row>
    <row r="29" spans="1:10" ht="21" customHeight="1">
      <c r="A29" s="2"/>
      <c r="B29" s="15">
        <v>127</v>
      </c>
      <c r="C29" s="11"/>
      <c r="D29" s="11" t="s">
        <v>20</v>
      </c>
      <c r="E29" s="15">
        <v>1</v>
      </c>
      <c r="F29" s="16"/>
      <c r="G29" s="16">
        <f>2.6*4</f>
        <v>10.4</v>
      </c>
      <c r="H29" s="3"/>
      <c r="I29" s="2"/>
      <c r="J29" s="1"/>
    </row>
    <row r="30" spans="1:10" ht="21" customHeight="1">
      <c r="A30" s="2"/>
      <c r="B30" s="15">
        <v>128</v>
      </c>
      <c r="C30" s="11" t="s">
        <v>55</v>
      </c>
      <c r="D30" s="19" t="s">
        <v>54</v>
      </c>
      <c r="E30" s="33">
        <v>1</v>
      </c>
      <c r="F30" s="16"/>
      <c r="G30" s="16">
        <f>2.8*3.5</f>
        <v>9.799999999999999</v>
      </c>
      <c r="H30" s="3"/>
      <c r="I30" s="2"/>
      <c r="J30" s="1"/>
    </row>
    <row r="31" spans="1:10" ht="21" customHeight="1">
      <c r="A31" s="2"/>
      <c r="B31" s="15"/>
      <c r="C31" s="11"/>
      <c r="D31" s="11"/>
      <c r="E31" s="15">
        <f>SUM(E7:E30)</f>
        <v>29</v>
      </c>
      <c r="F31" s="16">
        <f>SUM(F8:F29)</f>
        <v>30.842499999999998</v>
      </c>
      <c r="G31" s="16">
        <f>SUM(G7:G30)</f>
        <v>106.30000000000001</v>
      </c>
      <c r="H31" s="3"/>
      <c r="I31" s="2"/>
      <c r="J31" s="1"/>
    </row>
    <row r="32" spans="1:10" ht="21" customHeight="1">
      <c r="A32" s="2"/>
      <c r="B32" s="15"/>
      <c r="C32" s="11"/>
      <c r="D32" s="11"/>
      <c r="E32" s="15" t="s">
        <v>23</v>
      </c>
      <c r="F32" s="18">
        <f>SUM(F8:F29)*600</f>
        <v>18505.5</v>
      </c>
      <c r="G32" s="18">
        <f>SUM(G7:G30)*750</f>
        <v>79725.00000000001</v>
      </c>
      <c r="H32" s="3"/>
      <c r="I32" s="2"/>
      <c r="J32" s="1"/>
    </row>
    <row r="33" spans="1:10" ht="21" customHeight="1">
      <c r="A33" s="2"/>
      <c r="B33" s="11"/>
      <c r="C33" s="11"/>
      <c r="D33" s="20" t="s">
        <v>56</v>
      </c>
      <c r="E33" s="30" t="s">
        <v>24</v>
      </c>
      <c r="F33" s="34">
        <f>F32+G32</f>
        <v>98230.50000000001</v>
      </c>
      <c r="G33" s="34"/>
      <c r="H33" s="2"/>
      <c r="I33" s="2"/>
      <c r="J33" s="1"/>
    </row>
    <row r="34" spans="1:10" ht="21" customHeight="1">
      <c r="A34" s="2"/>
      <c r="B34" s="3"/>
      <c r="C34" s="3"/>
      <c r="D34" s="3"/>
      <c r="E34" s="4"/>
      <c r="F34" s="3"/>
      <c r="G34" s="2"/>
      <c r="H34" s="2"/>
      <c r="I34" s="2"/>
      <c r="J34" s="1"/>
    </row>
    <row r="35" spans="1:10" ht="21" customHeight="1">
      <c r="A35" s="2"/>
      <c r="B35" s="3"/>
      <c r="C35" s="3"/>
      <c r="D35" s="3"/>
      <c r="E35" s="3"/>
      <c r="F35" s="3"/>
      <c r="G35" s="2"/>
      <c r="H35" s="2"/>
      <c r="I35" s="2"/>
      <c r="J35" s="1"/>
    </row>
    <row r="36" spans="1:10" ht="21" customHeight="1">
      <c r="A36" s="2"/>
      <c r="B36" s="3"/>
      <c r="C36" s="3"/>
      <c r="D36" s="3"/>
      <c r="E36" s="3"/>
      <c r="F36" s="3"/>
      <c r="G36" s="2"/>
      <c r="H36" s="2"/>
      <c r="I36" s="2"/>
      <c r="J36" s="1"/>
    </row>
    <row r="37" spans="1:10" ht="21" customHeight="1">
      <c r="A37" s="2"/>
      <c r="B37" s="3"/>
      <c r="C37" s="3"/>
      <c r="D37" s="3"/>
      <c r="E37" s="3"/>
      <c r="F37" s="3"/>
      <c r="G37" s="2"/>
      <c r="H37" s="2"/>
      <c r="I37" s="2"/>
      <c r="J37" s="1"/>
    </row>
    <row r="38" spans="1:10" ht="21" customHeight="1">
      <c r="A38" s="2"/>
      <c r="B38" s="3"/>
      <c r="C38" s="3"/>
      <c r="D38" s="3"/>
      <c r="E38" s="3"/>
      <c r="F38" s="3"/>
      <c r="G38" s="2"/>
      <c r="H38" s="2"/>
      <c r="I38" s="2"/>
      <c r="J38" s="1"/>
    </row>
    <row r="39" spans="1:10" ht="20.25">
      <c r="A39" s="2"/>
      <c r="B39" s="3"/>
      <c r="C39" s="3"/>
      <c r="D39" s="3"/>
      <c r="E39" s="3"/>
      <c r="F39" s="3"/>
      <c r="G39" s="2"/>
      <c r="H39" s="2"/>
      <c r="I39" s="2"/>
      <c r="J39" s="1"/>
    </row>
    <row r="40" spans="1:10" ht="20.25">
      <c r="A40" s="2"/>
      <c r="B40" s="3"/>
      <c r="C40" s="3"/>
      <c r="D40" s="1"/>
      <c r="E40" s="1"/>
      <c r="F40" s="1"/>
      <c r="G40" s="1"/>
      <c r="H40" s="1"/>
      <c r="I40" s="1"/>
      <c r="J40" s="1"/>
    </row>
    <row r="41" spans="1:10" ht="20.25">
      <c r="A41" s="2"/>
      <c r="B41" s="3"/>
      <c r="C41" s="3"/>
      <c r="D41" s="1"/>
      <c r="E41" s="1"/>
      <c r="F41" s="1"/>
      <c r="G41" s="1"/>
      <c r="H41" s="1"/>
      <c r="I41" s="1"/>
      <c r="J41" s="1"/>
    </row>
    <row r="42" spans="1:10" ht="20.25">
      <c r="A42" s="2"/>
      <c r="B42" s="2"/>
      <c r="C42" s="2"/>
      <c r="D42" s="1"/>
      <c r="E42" s="1"/>
      <c r="F42" s="1"/>
      <c r="G42" s="1"/>
      <c r="H42" s="1"/>
      <c r="I42" s="1"/>
      <c r="J42" s="1"/>
    </row>
    <row r="43" spans="1:10" ht="6.75" customHeight="1">
      <c r="A43" s="2"/>
      <c r="B43" s="2"/>
      <c r="C43" s="2"/>
      <c r="D43" s="1"/>
      <c r="E43" s="1"/>
      <c r="F43" s="1"/>
      <c r="G43" s="1"/>
      <c r="H43" s="1"/>
      <c r="I43" s="1"/>
      <c r="J43" s="1"/>
    </row>
    <row r="44" spans="1:10" ht="20.25">
      <c r="A44" s="2"/>
      <c r="B44" s="2"/>
      <c r="C44" s="2"/>
      <c r="D44" s="1"/>
      <c r="E44" s="1"/>
      <c r="F44" s="1"/>
      <c r="G44" s="1"/>
      <c r="H44" s="1"/>
      <c r="I44" s="1"/>
      <c r="J44" s="1"/>
    </row>
    <row r="45" spans="1:10" ht="20.25">
      <c r="A45" s="2"/>
      <c r="B45" s="2"/>
      <c r="C45" s="2"/>
      <c r="D45" s="1"/>
      <c r="E45" s="1"/>
      <c r="F45" s="1"/>
      <c r="G45" s="1"/>
      <c r="H45" s="1"/>
      <c r="I45" s="1"/>
      <c r="J45" s="1"/>
    </row>
    <row r="46" spans="1:10" ht="20.25">
      <c r="A46" s="2"/>
      <c r="B46" s="2"/>
      <c r="C46" s="2"/>
      <c r="D46" s="1"/>
      <c r="E46" s="1"/>
      <c r="F46" s="1"/>
      <c r="G46" s="1"/>
      <c r="H46" s="1"/>
      <c r="I46" s="1"/>
      <c r="J46" s="1"/>
    </row>
    <row r="47" spans="1:10" ht="20.25">
      <c r="A47" s="2"/>
      <c r="B47" s="2"/>
      <c r="C47" s="2"/>
      <c r="D47" s="1"/>
      <c r="E47" s="1"/>
      <c r="F47" s="1"/>
      <c r="G47" s="1"/>
      <c r="H47" s="1"/>
      <c r="I47" s="1"/>
      <c r="J47" s="1"/>
    </row>
    <row r="48" spans="1:3" ht="20.25">
      <c r="A48" s="2"/>
      <c r="B48" s="2"/>
      <c r="C48" s="2"/>
    </row>
    <row r="49" spans="1:3" ht="20.25">
      <c r="A49" s="2"/>
      <c r="B49" s="2"/>
      <c r="C49" s="2"/>
    </row>
    <row r="50" spans="1:3" ht="20.25">
      <c r="A50" s="2"/>
      <c r="B50" s="2"/>
      <c r="C50" s="2"/>
    </row>
    <row r="51" spans="1:3" ht="20.25">
      <c r="A51" s="2"/>
      <c r="B51" s="2"/>
      <c r="C51" s="2"/>
    </row>
    <row r="52" spans="1:3" ht="20.25">
      <c r="A52" s="2"/>
      <c r="B52" s="2"/>
      <c r="C52" s="2"/>
    </row>
    <row r="53" spans="1:3" ht="20.25">
      <c r="A53" s="2"/>
      <c r="B53" s="2"/>
      <c r="C53" s="2"/>
    </row>
    <row r="54" spans="1:3" ht="20.25">
      <c r="A54" s="2"/>
      <c r="B54" s="2"/>
      <c r="C54" s="2"/>
    </row>
    <row r="55" spans="1:2" ht="20.25">
      <c r="A55" s="2"/>
      <c r="B55" s="2"/>
    </row>
    <row r="56" spans="1:2" ht="20.25">
      <c r="A56" s="2"/>
      <c r="B56" s="2"/>
    </row>
    <row r="57" spans="1:2" ht="20.25">
      <c r="A57" s="2"/>
      <c r="B57" s="2"/>
    </row>
    <row r="58" spans="1:2" ht="20.25">
      <c r="A58" s="2"/>
      <c r="B58" s="2"/>
    </row>
    <row r="59" spans="1:2" ht="20.25">
      <c r="A59" s="2"/>
      <c r="B59" s="2"/>
    </row>
    <row r="60" spans="1:2" ht="20.25">
      <c r="A60" s="2"/>
      <c r="B60" s="2"/>
    </row>
    <row r="61" spans="1:2" ht="20.25">
      <c r="A61" s="2"/>
      <c r="B61" s="2"/>
    </row>
    <row r="62" spans="1:2" ht="20.25">
      <c r="A62" s="2"/>
      <c r="B62" s="2"/>
    </row>
    <row r="63" spans="1:2" ht="20.25">
      <c r="A63" s="2"/>
      <c r="B63" s="2"/>
    </row>
    <row r="64" spans="1:2" ht="20.25">
      <c r="A64" s="2"/>
      <c r="B64" s="2"/>
    </row>
    <row r="65" spans="1:2" ht="20.25">
      <c r="A65" s="2"/>
      <c r="B65" s="2"/>
    </row>
    <row r="66" spans="1:2" ht="20.25">
      <c r="A66" s="2"/>
      <c r="B66" s="2"/>
    </row>
    <row r="67" spans="1:2" ht="20.25">
      <c r="A67" s="2"/>
      <c r="B67" s="2"/>
    </row>
    <row r="68" spans="1:2" ht="20.25">
      <c r="A68" s="2"/>
      <c r="B68" s="2"/>
    </row>
    <row r="69" spans="1:2" ht="20.25">
      <c r="A69" s="2"/>
      <c r="B69" s="2"/>
    </row>
    <row r="70" spans="1:2" ht="20.25">
      <c r="A70" s="2"/>
      <c r="B70" s="2"/>
    </row>
    <row r="71" spans="1:2" ht="20.25">
      <c r="A71" s="2"/>
      <c r="B71" s="2"/>
    </row>
    <row r="72" spans="1:2" ht="20.25">
      <c r="A72" s="2"/>
      <c r="B72" s="2"/>
    </row>
    <row r="73" spans="1:2" ht="20.25">
      <c r="A73" s="2"/>
      <c r="B73" s="2"/>
    </row>
    <row r="74" spans="1:2" ht="20.25">
      <c r="A74" s="2"/>
      <c r="B74" s="2"/>
    </row>
    <row r="75" spans="1:2" ht="20.25">
      <c r="A75" s="2"/>
      <c r="B75" s="2"/>
    </row>
    <row r="76" spans="1:2" ht="20.25">
      <c r="A76" s="2"/>
      <c r="B76" s="2"/>
    </row>
    <row r="77" spans="1:2" ht="20.25">
      <c r="A77" s="2"/>
      <c r="B77" s="2"/>
    </row>
    <row r="78" spans="1:2" ht="20.25">
      <c r="A78" s="2"/>
      <c r="B78" s="2"/>
    </row>
    <row r="79" spans="1:2" ht="20.25">
      <c r="A79" s="2"/>
      <c r="B79" s="2"/>
    </row>
    <row r="80" spans="1:2" ht="20.25">
      <c r="A80" s="2"/>
      <c r="B80" s="2"/>
    </row>
    <row r="81" spans="1:2" ht="20.25">
      <c r="A81" s="2"/>
      <c r="B81" s="2"/>
    </row>
    <row r="82" spans="1:2" ht="20.25">
      <c r="A82" s="2"/>
      <c r="B82" s="2"/>
    </row>
    <row r="83" spans="1:2" ht="20.25">
      <c r="A83" s="2"/>
      <c r="B83" s="2"/>
    </row>
    <row r="84" spans="1:2" ht="20.25">
      <c r="A84" s="2"/>
      <c r="B84" s="2"/>
    </row>
    <row r="85" spans="1:2" ht="20.25">
      <c r="A85" s="2"/>
      <c r="B85" s="2"/>
    </row>
    <row r="86" spans="1:2" ht="20.25">
      <c r="A86" s="2"/>
      <c r="B86" s="2"/>
    </row>
    <row r="87" spans="1:2" ht="20.25">
      <c r="A87" s="2"/>
      <c r="B87" s="2"/>
    </row>
    <row r="88" spans="1:2" ht="20.25">
      <c r="A88" s="2"/>
      <c r="B88" s="2"/>
    </row>
    <row r="89" spans="1:2" ht="20.25">
      <c r="A89" s="2"/>
      <c r="B89" s="2"/>
    </row>
    <row r="90" spans="1:2" ht="20.25">
      <c r="A90" s="2"/>
      <c r="B90" s="2"/>
    </row>
    <row r="91" spans="1:2" ht="20.25">
      <c r="A91" s="2"/>
      <c r="B91" s="2"/>
    </row>
    <row r="92" spans="1:2" ht="20.25">
      <c r="A92" s="2"/>
      <c r="B92" s="2"/>
    </row>
    <row r="93" spans="1:2" ht="20.25">
      <c r="A93" s="2"/>
      <c r="B93" s="2"/>
    </row>
    <row r="94" spans="1:2" ht="20.25">
      <c r="A94" s="2"/>
      <c r="B94" s="2"/>
    </row>
    <row r="95" spans="1:2" ht="20.25">
      <c r="A95" s="2"/>
      <c r="B95" s="2"/>
    </row>
    <row r="96" spans="1:2" ht="20.25">
      <c r="A96" s="2"/>
      <c r="B96" s="2"/>
    </row>
    <row r="97" spans="1:2" ht="20.25">
      <c r="A97" s="2"/>
      <c r="B97" s="2"/>
    </row>
    <row r="98" spans="1:2" ht="20.25">
      <c r="A98" s="2"/>
      <c r="B98" s="2"/>
    </row>
    <row r="99" spans="1:2" ht="20.25">
      <c r="A99" s="2"/>
      <c r="B99" s="2"/>
    </row>
    <row r="100" spans="1:2" ht="20.25">
      <c r="A100" s="2"/>
      <c r="B100" s="2"/>
    </row>
    <row r="101" spans="1:2" ht="20.25">
      <c r="A101" s="2"/>
      <c r="B101" s="2"/>
    </row>
    <row r="102" spans="1:2" ht="20.25">
      <c r="A102" s="2"/>
      <c r="B102" s="2"/>
    </row>
    <row r="103" spans="1:2" ht="20.25">
      <c r="A103" s="2"/>
      <c r="B103" s="2"/>
    </row>
    <row r="104" spans="1:2" ht="20.25">
      <c r="A104" s="2"/>
      <c r="B104" s="2"/>
    </row>
    <row r="105" spans="1:2" ht="20.25">
      <c r="A105" s="2"/>
      <c r="B105" s="2"/>
    </row>
    <row r="106" spans="1:2" ht="20.25">
      <c r="A106" s="2"/>
      <c r="B106" s="2"/>
    </row>
    <row r="107" spans="1:2" ht="20.25">
      <c r="A107" s="2"/>
      <c r="B107" s="2"/>
    </row>
    <row r="108" spans="1:2" ht="20.25">
      <c r="A108" s="2"/>
      <c r="B108" s="2"/>
    </row>
    <row r="109" spans="1:2" ht="20.25">
      <c r="A109" s="2"/>
      <c r="B109" s="2"/>
    </row>
    <row r="110" spans="1:2" ht="20.25">
      <c r="A110" s="2"/>
      <c r="B110" s="2"/>
    </row>
    <row r="111" spans="1:2" ht="20.25">
      <c r="A111" s="2"/>
      <c r="B111" s="2"/>
    </row>
  </sheetData>
  <sheetProtection selectLockedCells="1" selectUnlockedCells="1"/>
  <mergeCells count="1">
    <mergeCell ref="F33:G33"/>
  </mergeCells>
  <printOptions/>
  <pageMargins left="0.7" right="0.7" top="0.75" bottom="0.75" header="0.3" footer="0.3"/>
  <pageSetup fitToHeight="1" fitToWidth="1" horizontalDpi="600" verticalDpi="600" orientation="portrait" paperSize="9" scale="73" r:id="rId1"/>
  <ignoredErrors>
    <ignoredError sqref="G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workbookViewId="0" topLeftCell="A1">
      <selection activeCell="B4" sqref="B4"/>
    </sheetView>
  </sheetViews>
  <sheetFormatPr defaultColWidth="9.140625" defaultRowHeight="15"/>
  <cols>
    <col min="1" max="1" width="2.140625" style="0" customWidth="1"/>
    <col min="2" max="2" width="14.28125" style="0" customWidth="1"/>
    <col min="3" max="4" width="30.00390625" style="0" customWidth="1"/>
    <col min="5" max="5" width="7.7109375" style="0" customWidth="1"/>
    <col min="6" max="6" width="14.7109375" style="0" customWidth="1"/>
    <col min="7" max="7" width="15.28125" style="0" customWidth="1"/>
  </cols>
  <sheetData>
    <row r="1" spans="1:10" ht="49.5" customHeight="1">
      <c r="A1" s="2"/>
      <c r="B1" s="7" t="s">
        <v>0</v>
      </c>
      <c r="C1" s="2"/>
      <c r="D1" s="2"/>
      <c r="E1" s="2"/>
      <c r="F1" s="2"/>
      <c r="G1" s="2"/>
      <c r="H1" s="2"/>
      <c r="I1" s="2"/>
      <c r="J1" s="1"/>
    </row>
    <row r="2" spans="1:10" ht="21" customHeight="1">
      <c r="A2" s="2"/>
      <c r="B2" s="2"/>
      <c r="C2" s="2"/>
      <c r="D2" s="2"/>
      <c r="E2" s="2"/>
      <c r="F2" s="2"/>
      <c r="G2" s="2"/>
      <c r="H2" s="2"/>
      <c r="I2" s="2"/>
      <c r="J2" s="1"/>
    </row>
    <row r="3" spans="1:10" ht="21" customHeight="1">
      <c r="A3" s="2"/>
      <c r="B3" s="2"/>
      <c r="C3" s="2"/>
      <c r="D3" s="2"/>
      <c r="E3" s="2"/>
      <c r="F3" s="2"/>
      <c r="G3" s="2"/>
      <c r="H3" s="2"/>
      <c r="I3" s="2"/>
      <c r="J3" s="1"/>
    </row>
    <row r="4" spans="1:10" ht="21" customHeight="1">
      <c r="A4" s="2"/>
      <c r="B4" s="20" t="s">
        <v>34</v>
      </c>
      <c r="C4" s="11" t="s">
        <v>25</v>
      </c>
      <c r="D4" s="11"/>
      <c r="E4" s="11"/>
      <c r="F4" s="11"/>
      <c r="G4" s="12"/>
      <c r="H4" s="2"/>
      <c r="I4" s="2"/>
      <c r="J4" s="1"/>
    </row>
    <row r="5" spans="1:10" ht="7.5" customHeight="1">
      <c r="A5" s="2"/>
      <c r="B5" s="11"/>
      <c r="C5" s="11"/>
      <c r="D5" s="11"/>
      <c r="E5" s="11"/>
      <c r="F5" s="11"/>
      <c r="G5" s="12"/>
      <c r="H5" s="2"/>
      <c r="I5" s="2"/>
      <c r="J5" s="1"/>
    </row>
    <row r="6" spans="1:9" ht="63.75" customHeight="1">
      <c r="A6" s="2"/>
      <c r="B6" s="25" t="s">
        <v>2</v>
      </c>
      <c r="C6" s="26" t="s">
        <v>6</v>
      </c>
      <c r="D6" s="27" t="s">
        <v>7</v>
      </c>
      <c r="E6" s="28" t="s">
        <v>3</v>
      </c>
      <c r="F6" s="28" t="s">
        <v>21</v>
      </c>
      <c r="G6" s="28" t="s">
        <v>22</v>
      </c>
      <c r="H6" s="3"/>
      <c r="I6" s="2"/>
    </row>
    <row r="7" spans="1:9" ht="21" customHeight="1">
      <c r="A7" s="2"/>
      <c r="B7" s="15">
        <v>103</v>
      </c>
      <c r="C7" s="11" t="s">
        <v>46</v>
      </c>
      <c r="D7" s="11"/>
      <c r="E7" s="15">
        <v>2</v>
      </c>
      <c r="F7" s="16">
        <f>E7*0.4*1.15</f>
        <v>0.9199999999999999</v>
      </c>
      <c r="G7" s="16"/>
      <c r="H7" s="3"/>
      <c r="I7" s="2"/>
    </row>
    <row r="8" spans="1:9" ht="21" customHeight="1">
      <c r="A8" s="2"/>
      <c r="B8" s="15">
        <v>103</v>
      </c>
      <c r="C8" s="11" t="s">
        <v>47</v>
      </c>
      <c r="D8" s="11"/>
      <c r="E8" s="15">
        <v>1</v>
      </c>
      <c r="F8" s="16">
        <f>E8*0.9*0.5</f>
        <v>0.45</v>
      </c>
      <c r="G8" s="16"/>
      <c r="H8" s="3"/>
      <c r="I8" s="2"/>
    </row>
    <row r="9" spans="1:9" ht="21" customHeight="1">
      <c r="A9" s="2"/>
      <c r="B9" s="15">
        <v>104</v>
      </c>
      <c r="C9" s="11" t="s">
        <v>46</v>
      </c>
      <c r="D9" s="11"/>
      <c r="E9" s="15">
        <v>2</v>
      </c>
      <c r="F9" s="16">
        <f aca="true" t="shared" si="0" ref="F9">E9*0.4*1.15</f>
        <v>0.9199999999999999</v>
      </c>
      <c r="G9" s="16"/>
      <c r="H9" s="3"/>
      <c r="I9" s="2"/>
    </row>
    <row r="10" spans="1:13" ht="21" customHeight="1">
      <c r="A10" s="2"/>
      <c r="B10" s="15">
        <v>104</v>
      </c>
      <c r="C10" s="11" t="s">
        <v>47</v>
      </c>
      <c r="D10" s="11"/>
      <c r="E10" s="15">
        <v>1</v>
      </c>
      <c r="F10" s="16">
        <f aca="true" t="shared" si="1" ref="F10">E10*0.9*0.5</f>
        <v>0.45</v>
      </c>
      <c r="G10" s="16"/>
      <c r="H10" s="3"/>
      <c r="I10" s="2"/>
      <c r="M10" s="6"/>
    </row>
    <row r="11" spans="1:10" ht="21" customHeight="1">
      <c r="A11" s="2"/>
      <c r="B11" s="15">
        <v>105</v>
      </c>
      <c r="C11" s="11" t="s">
        <v>46</v>
      </c>
      <c r="D11" s="11"/>
      <c r="E11" s="15">
        <v>2</v>
      </c>
      <c r="F11" s="16">
        <f aca="true" t="shared" si="2" ref="F11">E11*0.4*1.15</f>
        <v>0.9199999999999999</v>
      </c>
      <c r="G11" s="16"/>
      <c r="H11" s="3"/>
      <c r="I11" s="2"/>
      <c r="J11" s="1"/>
    </row>
    <row r="12" spans="1:10" ht="21" customHeight="1">
      <c r="A12" s="2"/>
      <c r="B12" s="15">
        <v>105</v>
      </c>
      <c r="C12" s="11" t="s">
        <v>47</v>
      </c>
      <c r="D12" s="11"/>
      <c r="E12" s="15">
        <v>1</v>
      </c>
      <c r="F12" s="16">
        <f aca="true" t="shared" si="3" ref="F12">E12*0.9*0.5</f>
        <v>0.45</v>
      </c>
      <c r="G12" s="16"/>
      <c r="H12" s="3"/>
      <c r="I12" s="2"/>
      <c r="J12" s="1"/>
    </row>
    <row r="13" spans="1:10" ht="21" customHeight="1">
      <c r="A13" s="2"/>
      <c r="B13" s="15">
        <v>106</v>
      </c>
      <c r="C13" s="11" t="s">
        <v>46</v>
      </c>
      <c r="D13" s="11"/>
      <c r="E13" s="15">
        <v>2</v>
      </c>
      <c r="F13" s="16">
        <f aca="true" t="shared" si="4" ref="F13">E13*0.4*1.15</f>
        <v>0.9199999999999999</v>
      </c>
      <c r="G13" s="16"/>
      <c r="H13" s="3"/>
      <c r="I13" s="2"/>
      <c r="J13" s="1"/>
    </row>
    <row r="14" spans="1:10" ht="21" customHeight="1">
      <c r="A14" s="2"/>
      <c r="B14" s="15">
        <v>106</v>
      </c>
      <c r="C14" s="11" t="s">
        <v>47</v>
      </c>
      <c r="D14" s="11"/>
      <c r="E14" s="15">
        <v>1</v>
      </c>
      <c r="F14" s="16">
        <f aca="true" t="shared" si="5" ref="F14">E14*0.9*0.5</f>
        <v>0.45</v>
      </c>
      <c r="G14" s="16"/>
      <c r="H14" s="3"/>
      <c r="I14" s="2"/>
      <c r="J14" s="1"/>
    </row>
    <row r="15" spans="1:10" ht="21" customHeight="1">
      <c r="A15" s="2"/>
      <c r="B15" s="15">
        <v>107</v>
      </c>
      <c r="C15" s="11" t="s">
        <v>46</v>
      </c>
      <c r="D15" s="11"/>
      <c r="E15" s="15">
        <v>4</v>
      </c>
      <c r="F15" s="16">
        <f aca="true" t="shared" si="6" ref="F15">E15*0.4*1.15</f>
        <v>1.8399999999999999</v>
      </c>
      <c r="G15" s="16"/>
      <c r="H15" s="3"/>
      <c r="I15" s="2"/>
      <c r="J15" s="1"/>
    </row>
    <row r="16" spans="1:10" ht="21" customHeight="1">
      <c r="A16" s="2"/>
      <c r="B16" s="15">
        <v>107</v>
      </c>
      <c r="C16" s="11" t="s">
        <v>47</v>
      </c>
      <c r="D16" s="11"/>
      <c r="E16" s="15">
        <v>3</v>
      </c>
      <c r="F16" s="16">
        <f aca="true" t="shared" si="7" ref="F16">E16*0.9*0.5</f>
        <v>1.35</v>
      </c>
      <c r="G16" s="16"/>
      <c r="H16" s="3"/>
      <c r="I16" s="2"/>
      <c r="J16" s="1"/>
    </row>
    <row r="17" spans="1:10" ht="21" customHeight="1">
      <c r="A17" s="2"/>
      <c r="B17" s="15">
        <v>108</v>
      </c>
      <c r="C17" s="11" t="s">
        <v>46</v>
      </c>
      <c r="D17" s="11"/>
      <c r="E17" s="15">
        <v>2</v>
      </c>
      <c r="F17" s="16">
        <f aca="true" t="shared" si="8" ref="F17">E17*0.4*1.15</f>
        <v>0.9199999999999999</v>
      </c>
      <c r="G17" s="16"/>
      <c r="H17" s="3"/>
      <c r="I17" s="2"/>
      <c r="J17" s="1"/>
    </row>
    <row r="18" spans="1:10" ht="21" customHeight="1">
      <c r="A18" s="2"/>
      <c r="B18" s="15">
        <v>108</v>
      </c>
      <c r="C18" s="11" t="s">
        <v>47</v>
      </c>
      <c r="D18" s="11"/>
      <c r="E18" s="15">
        <v>1</v>
      </c>
      <c r="F18" s="16">
        <f aca="true" t="shared" si="9" ref="F18">E18*0.9*0.5</f>
        <v>0.45</v>
      </c>
      <c r="G18" s="16"/>
      <c r="H18" s="3"/>
      <c r="I18" s="2"/>
      <c r="J18" s="1"/>
    </row>
    <row r="19" spans="1:10" ht="21" customHeight="1">
      <c r="A19" s="2"/>
      <c r="B19" s="15">
        <v>111</v>
      </c>
      <c r="C19" s="11" t="s">
        <v>46</v>
      </c>
      <c r="D19" s="11"/>
      <c r="E19" s="15">
        <v>4</v>
      </c>
      <c r="F19" s="16">
        <f aca="true" t="shared" si="10" ref="F19">E19*0.4*1.15</f>
        <v>1.8399999999999999</v>
      </c>
      <c r="G19" s="16"/>
      <c r="H19" s="3"/>
      <c r="I19" s="2"/>
      <c r="J19" s="1"/>
    </row>
    <row r="20" spans="1:10" ht="21" customHeight="1">
      <c r="A20" s="2"/>
      <c r="B20" s="15">
        <v>111</v>
      </c>
      <c r="C20" s="11" t="s">
        <v>47</v>
      </c>
      <c r="D20" s="11"/>
      <c r="E20" s="15">
        <v>3</v>
      </c>
      <c r="F20" s="16">
        <f aca="true" t="shared" si="11" ref="F20">E20*0.9*0.5</f>
        <v>1.35</v>
      </c>
      <c r="G20" s="16"/>
      <c r="H20" s="3"/>
      <c r="I20" s="2"/>
      <c r="J20" s="1"/>
    </row>
    <row r="21" spans="1:10" ht="21" customHeight="1">
      <c r="A21" s="2"/>
      <c r="B21" s="15"/>
      <c r="C21" s="11"/>
      <c r="D21" s="11"/>
      <c r="E21" s="15">
        <f>SUM(E7:E20)</f>
        <v>29</v>
      </c>
      <c r="F21" s="16">
        <f>SUM(F7:F20)</f>
        <v>13.229999999999999</v>
      </c>
      <c r="G21" s="16"/>
      <c r="H21" s="3"/>
      <c r="I21" s="2"/>
      <c r="J21" s="1"/>
    </row>
    <row r="22" spans="1:10" ht="21" customHeight="1">
      <c r="A22" s="2"/>
      <c r="B22" s="15"/>
      <c r="C22" s="11"/>
      <c r="D22" s="11"/>
      <c r="E22" s="15" t="s">
        <v>23</v>
      </c>
      <c r="F22" s="18">
        <f>F21*600</f>
        <v>7937.999999999999</v>
      </c>
      <c r="G22" s="18">
        <f>SUM(G7:G12)*750</f>
        <v>0</v>
      </c>
      <c r="H22" s="3"/>
      <c r="I22" s="2"/>
      <c r="J22" s="1"/>
    </row>
    <row r="23" spans="1:10" ht="21" customHeight="1">
      <c r="A23" s="2"/>
      <c r="B23" s="11"/>
      <c r="C23" s="11"/>
      <c r="D23" s="20" t="s">
        <v>56</v>
      </c>
      <c r="E23" s="30" t="s">
        <v>24</v>
      </c>
      <c r="F23" s="34">
        <f>F22+G22</f>
        <v>7937.999999999999</v>
      </c>
      <c r="G23" s="34"/>
      <c r="H23" s="2"/>
      <c r="I23" s="2"/>
      <c r="J23" s="1"/>
    </row>
    <row r="24" spans="1:10" ht="21" customHeight="1">
      <c r="A24" s="2"/>
      <c r="B24" s="3"/>
      <c r="C24" s="3"/>
      <c r="D24" s="3"/>
      <c r="E24" s="4"/>
      <c r="F24" s="3"/>
      <c r="G24" s="2"/>
      <c r="H24" s="2"/>
      <c r="I24" s="2"/>
      <c r="J24" s="1"/>
    </row>
    <row r="25" spans="1:10" ht="21" customHeight="1">
      <c r="A25" s="2"/>
      <c r="B25" s="3"/>
      <c r="C25" s="3"/>
      <c r="D25" s="3"/>
      <c r="E25" s="3"/>
      <c r="F25" s="3"/>
      <c r="G25" s="2"/>
      <c r="H25" s="2"/>
      <c r="I25" s="2"/>
      <c r="J25" s="1"/>
    </row>
    <row r="26" spans="1:10" ht="21" customHeight="1">
      <c r="A26" s="2"/>
      <c r="B26" s="3"/>
      <c r="C26" s="3"/>
      <c r="D26" s="3"/>
      <c r="E26" s="3"/>
      <c r="F26" s="3"/>
      <c r="G26" s="2"/>
      <c r="H26" s="2"/>
      <c r="I26" s="2"/>
      <c r="J26" s="1"/>
    </row>
    <row r="27" spans="1:10" ht="21" customHeight="1">
      <c r="A27" s="2"/>
      <c r="B27" s="3"/>
      <c r="C27" s="3"/>
      <c r="D27" s="3"/>
      <c r="E27" s="3"/>
      <c r="F27" s="3"/>
      <c r="G27" s="2"/>
      <c r="H27" s="2"/>
      <c r="I27" s="2"/>
      <c r="J27" s="1"/>
    </row>
    <row r="28" spans="1:10" ht="21" customHeight="1">
      <c r="A28" s="2"/>
      <c r="B28" s="3"/>
      <c r="C28" s="3"/>
      <c r="D28" s="3"/>
      <c r="E28" s="3"/>
      <c r="F28" s="3"/>
      <c r="G28" s="2"/>
      <c r="H28" s="2"/>
      <c r="I28" s="2"/>
      <c r="J28" s="1"/>
    </row>
    <row r="29" spans="1:10" ht="20.25">
      <c r="A29" s="2"/>
      <c r="B29" s="3"/>
      <c r="C29" s="3"/>
      <c r="D29" s="3"/>
      <c r="E29" s="3"/>
      <c r="F29" s="3"/>
      <c r="G29" s="2"/>
      <c r="H29" s="2"/>
      <c r="I29" s="2"/>
      <c r="J29" s="1"/>
    </row>
    <row r="30" spans="1:10" ht="20.25">
      <c r="A30" s="2"/>
      <c r="B30" s="3"/>
      <c r="C30" s="3"/>
      <c r="D30" s="1"/>
      <c r="E30" s="1"/>
      <c r="F30" s="1"/>
      <c r="G30" s="1"/>
      <c r="H30" s="1"/>
      <c r="I30" s="1"/>
      <c r="J30" s="1"/>
    </row>
    <row r="31" spans="1:10" ht="20.25">
      <c r="A31" s="2"/>
      <c r="B31" s="3"/>
      <c r="C31" s="3"/>
      <c r="D31" s="1"/>
      <c r="E31" s="1"/>
      <c r="F31" s="1"/>
      <c r="G31" s="1"/>
      <c r="H31" s="1"/>
      <c r="I31" s="1"/>
      <c r="J31" s="1"/>
    </row>
    <row r="32" spans="1:10" ht="20.25">
      <c r="A32" s="2"/>
      <c r="B32" s="2"/>
      <c r="C32" s="2"/>
      <c r="D32" s="1"/>
      <c r="E32" s="1"/>
      <c r="F32" s="1"/>
      <c r="G32" s="1"/>
      <c r="H32" s="1"/>
      <c r="I32" s="1"/>
      <c r="J32" s="1"/>
    </row>
    <row r="33" spans="1:10" ht="6.75" customHeight="1">
      <c r="A33" s="2"/>
      <c r="B33" s="2"/>
      <c r="C33" s="2"/>
      <c r="D33" s="1"/>
      <c r="E33" s="1"/>
      <c r="F33" s="1"/>
      <c r="G33" s="1"/>
      <c r="H33" s="1"/>
      <c r="I33" s="1"/>
      <c r="J33" s="1"/>
    </row>
    <row r="34" spans="1:10" ht="20.25">
      <c r="A34" s="2"/>
      <c r="B34" s="2"/>
      <c r="C34" s="2"/>
      <c r="D34" s="1"/>
      <c r="E34" s="1"/>
      <c r="F34" s="1"/>
      <c r="G34" s="1"/>
      <c r="H34" s="1"/>
      <c r="I34" s="1"/>
      <c r="J34" s="1"/>
    </row>
    <row r="35" spans="1:10" ht="20.25">
      <c r="A35" s="2"/>
      <c r="B35" s="2"/>
      <c r="C35" s="2"/>
      <c r="D35" s="1"/>
      <c r="E35" s="1"/>
      <c r="F35" s="1"/>
      <c r="G35" s="1"/>
      <c r="H35" s="1"/>
      <c r="I35" s="1"/>
      <c r="J35" s="1"/>
    </row>
    <row r="36" spans="1:10" ht="20.25">
      <c r="A36" s="2"/>
      <c r="B36" s="2"/>
      <c r="C36" s="2"/>
      <c r="D36" s="1"/>
      <c r="E36" s="1"/>
      <c r="F36" s="1"/>
      <c r="G36" s="1"/>
      <c r="H36" s="1"/>
      <c r="I36" s="1"/>
      <c r="J36" s="1"/>
    </row>
    <row r="37" spans="1:10" ht="20.25">
      <c r="A37" s="2"/>
      <c r="B37" s="2"/>
      <c r="C37" s="2"/>
      <c r="D37" s="1"/>
      <c r="E37" s="1"/>
      <c r="F37" s="1"/>
      <c r="G37" s="1"/>
      <c r="H37" s="1"/>
      <c r="I37" s="1"/>
      <c r="J37" s="1"/>
    </row>
    <row r="38" spans="1:3" ht="20.25">
      <c r="A38" s="2"/>
      <c r="B38" s="2"/>
      <c r="C38" s="2"/>
    </row>
    <row r="39" spans="1:3" ht="20.25">
      <c r="A39" s="2"/>
      <c r="B39" s="2"/>
      <c r="C39" s="2"/>
    </row>
    <row r="40" spans="1:3" ht="20.25">
      <c r="A40" s="2"/>
      <c r="B40" s="2"/>
      <c r="C40" s="2"/>
    </row>
    <row r="41" spans="1:3" ht="20.25">
      <c r="A41" s="2"/>
      <c r="B41" s="2"/>
      <c r="C41" s="2"/>
    </row>
    <row r="42" spans="1:3" ht="20.25">
      <c r="A42" s="2"/>
      <c r="B42" s="2"/>
      <c r="C42" s="2"/>
    </row>
    <row r="43" spans="1:3" ht="20.25">
      <c r="A43" s="2"/>
      <c r="B43" s="2"/>
      <c r="C43" s="2"/>
    </row>
    <row r="44" spans="1:3" ht="20.25">
      <c r="A44" s="2"/>
      <c r="B44" s="2"/>
      <c r="C44" s="2"/>
    </row>
    <row r="45" spans="1:2" ht="20.25">
      <c r="A45" s="2"/>
      <c r="B45" s="2"/>
    </row>
    <row r="46" spans="1:2" ht="20.25">
      <c r="A46" s="2"/>
      <c r="B46" s="2"/>
    </row>
    <row r="47" spans="1:2" ht="20.25">
      <c r="A47" s="2"/>
      <c r="B47" s="2"/>
    </row>
    <row r="48" spans="1:2" ht="20.25">
      <c r="A48" s="2"/>
      <c r="B48" s="2"/>
    </row>
    <row r="49" spans="1:2" ht="20.25">
      <c r="A49" s="2"/>
      <c r="B49" s="2"/>
    </row>
    <row r="50" spans="1:2" ht="20.25">
      <c r="A50" s="2"/>
      <c r="B50" s="2"/>
    </row>
    <row r="51" spans="1:2" ht="20.25">
      <c r="A51" s="2"/>
      <c r="B51" s="2"/>
    </row>
    <row r="52" spans="1:2" ht="20.25">
      <c r="A52" s="2"/>
      <c r="B52" s="2"/>
    </row>
    <row r="53" spans="1:2" ht="20.25">
      <c r="A53" s="2"/>
      <c r="B53" s="2"/>
    </row>
    <row r="54" spans="1:2" ht="20.25">
      <c r="A54" s="2"/>
      <c r="B54" s="2"/>
    </row>
    <row r="55" spans="1:2" ht="20.25">
      <c r="A55" s="2"/>
      <c r="B55" s="2"/>
    </row>
    <row r="56" spans="1:2" ht="20.25">
      <c r="A56" s="2"/>
      <c r="B56" s="2"/>
    </row>
    <row r="57" spans="1:2" ht="20.25">
      <c r="A57" s="2"/>
      <c r="B57" s="2"/>
    </row>
    <row r="58" spans="1:2" ht="20.25">
      <c r="A58" s="2"/>
      <c r="B58" s="2"/>
    </row>
    <row r="59" spans="1:2" ht="20.25">
      <c r="A59" s="2"/>
      <c r="B59" s="2"/>
    </row>
    <row r="60" spans="1:2" ht="20.25">
      <c r="A60" s="2"/>
      <c r="B60" s="2"/>
    </row>
    <row r="61" spans="1:2" ht="20.25">
      <c r="A61" s="2"/>
      <c r="B61" s="2"/>
    </row>
    <row r="62" spans="1:2" ht="20.25">
      <c r="A62" s="2"/>
      <c r="B62" s="2"/>
    </row>
    <row r="63" spans="1:2" ht="20.25">
      <c r="A63" s="2"/>
      <c r="B63" s="2"/>
    </row>
    <row r="64" spans="1:2" ht="20.25">
      <c r="A64" s="2"/>
      <c r="B64" s="2"/>
    </row>
    <row r="65" spans="1:2" ht="20.25">
      <c r="A65" s="2"/>
      <c r="B65" s="2"/>
    </row>
    <row r="66" spans="1:2" ht="20.25">
      <c r="A66" s="2"/>
      <c r="B66" s="2"/>
    </row>
    <row r="67" spans="1:2" ht="20.25">
      <c r="A67" s="2"/>
      <c r="B67" s="2"/>
    </row>
    <row r="68" spans="1:2" ht="20.25">
      <c r="A68" s="2"/>
      <c r="B68" s="2"/>
    </row>
    <row r="69" spans="1:2" ht="20.25">
      <c r="A69" s="2"/>
      <c r="B69" s="2"/>
    </row>
    <row r="70" spans="1:2" ht="20.25">
      <c r="A70" s="2"/>
      <c r="B70" s="2"/>
    </row>
    <row r="71" spans="1:2" ht="20.25">
      <c r="A71" s="2"/>
      <c r="B71" s="2"/>
    </row>
    <row r="72" spans="1:2" ht="20.25">
      <c r="A72" s="2"/>
      <c r="B72" s="2"/>
    </row>
    <row r="73" spans="1:2" ht="20.25">
      <c r="A73" s="2"/>
      <c r="B73" s="2"/>
    </row>
    <row r="74" spans="1:2" ht="20.25">
      <c r="A74" s="2"/>
      <c r="B74" s="2"/>
    </row>
    <row r="75" spans="1:2" ht="20.25">
      <c r="A75" s="2"/>
      <c r="B75" s="2"/>
    </row>
    <row r="76" spans="1:2" ht="20.25">
      <c r="A76" s="2"/>
      <c r="B76" s="2"/>
    </row>
    <row r="77" spans="1:2" ht="20.25">
      <c r="A77" s="2"/>
      <c r="B77" s="2"/>
    </row>
    <row r="78" spans="1:2" ht="20.25">
      <c r="A78" s="2"/>
      <c r="B78" s="2"/>
    </row>
    <row r="79" spans="1:2" ht="20.25">
      <c r="A79" s="2"/>
      <c r="B79" s="2"/>
    </row>
    <row r="80" spans="1:2" ht="20.25">
      <c r="A80" s="2"/>
      <c r="B80" s="2"/>
    </row>
    <row r="81" spans="1:2" ht="20.25">
      <c r="A81" s="2"/>
      <c r="B81" s="2"/>
    </row>
    <row r="82" spans="1:2" ht="20.25">
      <c r="A82" s="2"/>
      <c r="B82" s="2"/>
    </row>
    <row r="83" spans="1:2" ht="20.25">
      <c r="A83" s="2"/>
      <c r="B83" s="2"/>
    </row>
    <row r="84" spans="1:2" ht="20.25">
      <c r="A84" s="2"/>
      <c r="B84" s="2"/>
    </row>
    <row r="85" spans="1:2" ht="20.25">
      <c r="A85" s="2"/>
      <c r="B85" s="2"/>
    </row>
    <row r="86" spans="1:2" ht="20.25">
      <c r="A86" s="2"/>
      <c r="B86" s="2"/>
    </row>
    <row r="87" spans="1:2" ht="20.25">
      <c r="A87" s="2"/>
      <c r="B87" s="2"/>
    </row>
    <row r="88" spans="1:2" ht="20.25">
      <c r="A88" s="2"/>
      <c r="B88" s="2"/>
    </row>
    <row r="89" spans="1:2" ht="20.25">
      <c r="A89" s="2"/>
      <c r="B89" s="2"/>
    </row>
    <row r="90" spans="1:2" ht="20.25">
      <c r="A90" s="2"/>
      <c r="B90" s="2"/>
    </row>
    <row r="91" spans="1:2" ht="20.25">
      <c r="A91" s="2"/>
      <c r="B91" s="2"/>
    </row>
    <row r="92" spans="1:2" ht="20.25">
      <c r="A92" s="2"/>
      <c r="B92" s="2"/>
    </row>
    <row r="93" spans="1:2" ht="20.25">
      <c r="A93" s="2"/>
      <c r="B93" s="2"/>
    </row>
    <row r="94" spans="1:2" ht="20.25">
      <c r="A94" s="2"/>
      <c r="B94" s="2"/>
    </row>
    <row r="95" spans="1:2" ht="20.25">
      <c r="A95" s="2"/>
      <c r="B95" s="2"/>
    </row>
    <row r="96" spans="1:2" ht="20.25">
      <c r="A96" s="2"/>
      <c r="B96" s="2"/>
    </row>
    <row r="97" spans="1:2" ht="20.25">
      <c r="A97" s="2"/>
      <c r="B97" s="2"/>
    </row>
    <row r="98" spans="1:2" ht="20.25">
      <c r="A98" s="2"/>
      <c r="B98" s="2"/>
    </row>
    <row r="99" spans="1:2" ht="20.25">
      <c r="A99" s="2"/>
      <c r="B99" s="2"/>
    </row>
    <row r="100" spans="1:2" ht="20.25">
      <c r="A100" s="2"/>
      <c r="B100" s="2"/>
    </row>
    <row r="101" spans="1:2" ht="20.25">
      <c r="A101" s="2"/>
      <c r="B101" s="2"/>
    </row>
  </sheetData>
  <sheetProtection selectLockedCells="1" selectUnlockedCells="1"/>
  <mergeCells count="1">
    <mergeCell ref="F23:G23"/>
  </mergeCells>
  <printOptions/>
  <pageMargins left="0.7" right="0.7" top="0.787401575" bottom="0.787401575" header="0.3" footer="0.3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workbookViewId="0" topLeftCell="A1">
      <selection activeCell="B4" sqref="B4"/>
    </sheetView>
  </sheetViews>
  <sheetFormatPr defaultColWidth="9.140625" defaultRowHeight="15"/>
  <cols>
    <col min="1" max="1" width="2.140625" style="0" customWidth="1"/>
    <col min="2" max="2" width="14.28125" style="0" customWidth="1"/>
    <col min="3" max="4" width="30.00390625" style="0" customWidth="1"/>
    <col min="5" max="5" width="7.7109375" style="0" customWidth="1"/>
    <col min="6" max="6" width="14.7109375" style="0" customWidth="1"/>
    <col min="7" max="7" width="15.28125" style="0" customWidth="1"/>
  </cols>
  <sheetData>
    <row r="1" spans="1:10" ht="49.5" customHeight="1">
      <c r="A1" s="2"/>
      <c r="B1" s="7" t="s">
        <v>0</v>
      </c>
      <c r="C1" s="2"/>
      <c r="D1" s="2"/>
      <c r="E1" s="2"/>
      <c r="F1" s="2"/>
      <c r="G1" s="2"/>
      <c r="H1" s="2"/>
      <c r="I1" s="2"/>
      <c r="J1" s="1"/>
    </row>
    <row r="2" spans="1:10" ht="21" customHeight="1">
      <c r="A2" s="2"/>
      <c r="B2" s="2"/>
      <c r="C2" s="2"/>
      <c r="D2" s="2"/>
      <c r="E2" s="2"/>
      <c r="F2" s="2"/>
      <c r="G2" s="2"/>
      <c r="H2" s="2"/>
      <c r="I2" s="2"/>
      <c r="J2" s="1"/>
    </row>
    <row r="3" spans="1:10" ht="21" customHeight="1">
      <c r="A3" s="2"/>
      <c r="B3" s="2"/>
      <c r="C3" s="2"/>
      <c r="D3" s="2"/>
      <c r="E3" s="2"/>
      <c r="F3" s="2"/>
      <c r="G3" s="2"/>
      <c r="H3" s="2"/>
      <c r="I3" s="2"/>
      <c r="J3" s="1"/>
    </row>
    <row r="4" spans="1:10" ht="21" customHeight="1">
      <c r="A4" s="2"/>
      <c r="B4" s="20" t="s">
        <v>33</v>
      </c>
      <c r="C4" s="11" t="s">
        <v>25</v>
      </c>
      <c r="D4" s="11"/>
      <c r="E4" s="11"/>
      <c r="F4" s="11"/>
      <c r="G4" s="12"/>
      <c r="H4" s="2"/>
      <c r="I4" s="2"/>
      <c r="J4" s="1"/>
    </row>
    <row r="5" spans="1:10" ht="7.5" customHeight="1">
      <c r="A5" s="2"/>
      <c r="B5" s="11"/>
      <c r="C5" s="11"/>
      <c r="D5" s="11"/>
      <c r="E5" s="11"/>
      <c r="F5" s="11"/>
      <c r="G5" s="12"/>
      <c r="H5" s="2"/>
      <c r="I5" s="2"/>
      <c r="J5" s="1"/>
    </row>
    <row r="6" spans="1:9" ht="63.75" customHeight="1">
      <c r="A6" s="2"/>
      <c r="B6" s="25" t="s">
        <v>2</v>
      </c>
      <c r="C6" s="26" t="s">
        <v>6</v>
      </c>
      <c r="D6" s="27" t="s">
        <v>7</v>
      </c>
      <c r="E6" s="28" t="s">
        <v>3</v>
      </c>
      <c r="F6" s="28" t="s">
        <v>21</v>
      </c>
      <c r="G6" s="28" t="s">
        <v>22</v>
      </c>
      <c r="H6" s="3"/>
      <c r="I6" s="2"/>
    </row>
    <row r="7" spans="1:9" ht="21" customHeight="1">
      <c r="A7" s="2"/>
      <c r="B7" s="15">
        <v>203</v>
      </c>
      <c r="C7" s="11" t="s">
        <v>13</v>
      </c>
      <c r="D7" s="11"/>
      <c r="E7" s="15">
        <v>2</v>
      </c>
      <c r="F7" s="16">
        <f>E7*0.415*1.15</f>
        <v>0.9544999999999999</v>
      </c>
      <c r="G7" s="16"/>
      <c r="H7" s="3"/>
      <c r="I7" s="2"/>
    </row>
    <row r="8" spans="1:9" ht="21" customHeight="1">
      <c r="A8" s="2"/>
      <c r="B8" s="15">
        <v>203</v>
      </c>
      <c r="C8" s="11" t="s">
        <v>43</v>
      </c>
      <c r="D8" s="11"/>
      <c r="E8" s="15">
        <v>1</v>
      </c>
      <c r="F8" s="16">
        <f>E8*0.95*0.6</f>
        <v>0.57</v>
      </c>
      <c r="G8" s="16"/>
      <c r="H8" s="3"/>
      <c r="I8" s="2"/>
    </row>
    <row r="9" spans="1:9" ht="21" customHeight="1">
      <c r="A9" s="2"/>
      <c r="B9" s="15">
        <v>204</v>
      </c>
      <c r="C9" s="11" t="s">
        <v>13</v>
      </c>
      <c r="D9" s="11"/>
      <c r="E9" s="15">
        <v>2</v>
      </c>
      <c r="F9" s="16">
        <f>E9*0.415*1.15</f>
        <v>0.9544999999999999</v>
      </c>
      <c r="G9" s="16"/>
      <c r="H9" s="3"/>
      <c r="I9" s="2"/>
    </row>
    <row r="10" spans="1:13" ht="21" customHeight="1">
      <c r="A10" s="2"/>
      <c r="B10" s="15">
        <v>204</v>
      </c>
      <c r="C10" s="11" t="s">
        <v>43</v>
      </c>
      <c r="D10" s="11"/>
      <c r="E10" s="15">
        <v>1</v>
      </c>
      <c r="F10" s="16">
        <f>E10*0.95*0.6</f>
        <v>0.57</v>
      </c>
      <c r="G10" s="16"/>
      <c r="H10" s="3"/>
      <c r="I10" s="2"/>
      <c r="M10" s="6"/>
    </row>
    <row r="11" spans="1:10" ht="21" customHeight="1">
      <c r="A11" s="2"/>
      <c r="B11" s="15">
        <v>205</v>
      </c>
      <c r="C11" s="11" t="s">
        <v>13</v>
      </c>
      <c r="D11" s="11"/>
      <c r="E11" s="15">
        <v>2</v>
      </c>
      <c r="F11" s="16">
        <f>E11*0.415*1.15</f>
        <v>0.9544999999999999</v>
      </c>
      <c r="G11" s="16"/>
      <c r="H11" s="3"/>
      <c r="I11" s="2"/>
      <c r="J11" s="1"/>
    </row>
    <row r="12" spans="1:10" ht="21" customHeight="1">
      <c r="A12" s="2"/>
      <c r="B12" s="15">
        <v>205</v>
      </c>
      <c r="C12" s="11" t="s">
        <v>43</v>
      </c>
      <c r="D12" s="11"/>
      <c r="E12" s="15">
        <v>1</v>
      </c>
      <c r="F12" s="16">
        <f>E12*0.95*0.6</f>
        <v>0.57</v>
      </c>
      <c r="G12" s="16"/>
      <c r="H12" s="3"/>
      <c r="I12" s="2"/>
      <c r="J12" s="1"/>
    </row>
    <row r="13" spans="1:10" ht="21" customHeight="1">
      <c r="A13" s="2"/>
      <c r="B13" s="15">
        <v>206</v>
      </c>
      <c r="C13" s="11" t="s">
        <v>13</v>
      </c>
      <c r="D13" s="11"/>
      <c r="E13" s="15">
        <v>2</v>
      </c>
      <c r="F13" s="16">
        <f>E13*0.415*1.15</f>
        <v>0.9544999999999999</v>
      </c>
      <c r="G13" s="16"/>
      <c r="H13" s="3"/>
      <c r="I13" s="2"/>
      <c r="J13" s="1"/>
    </row>
    <row r="14" spans="1:10" ht="21" customHeight="1">
      <c r="A14" s="2"/>
      <c r="B14" s="15">
        <v>206</v>
      </c>
      <c r="C14" s="11" t="s">
        <v>43</v>
      </c>
      <c r="D14" s="11"/>
      <c r="E14" s="15">
        <v>1</v>
      </c>
      <c r="F14" s="16">
        <f>E14*0.95*0.6</f>
        <v>0.57</v>
      </c>
      <c r="G14" s="16"/>
      <c r="H14" s="3"/>
      <c r="I14" s="2"/>
      <c r="J14" s="1"/>
    </row>
    <row r="15" spans="1:10" ht="21" customHeight="1">
      <c r="A15" s="2"/>
      <c r="B15" s="15">
        <v>207</v>
      </c>
      <c r="C15" s="11" t="s">
        <v>44</v>
      </c>
      <c r="D15" s="11"/>
      <c r="E15" s="15">
        <v>2</v>
      </c>
      <c r="F15" s="16">
        <f>E15*0.4*2</f>
        <v>1.6</v>
      </c>
      <c r="G15" s="16"/>
      <c r="H15" s="3"/>
      <c r="I15" s="2"/>
      <c r="J15" s="1"/>
    </row>
    <row r="16" spans="1:10" ht="21" customHeight="1">
      <c r="A16" s="2"/>
      <c r="B16" s="15">
        <v>207</v>
      </c>
      <c r="C16" s="11" t="s">
        <v>45</v>
      </c>
      <c r="D16" s="11"/>
      <c r="E16" s="15">
        <v>1</v>
      </c>
      <c r="F16" s="16">
        <f>E16*0.36*2</f>
        <v>0.72</v>
      </c>
      <c r="G16" s="16"/>
      <c r="H16" s="3"/>
      <c r="I16" s="2"/>
      <c r="J16" s="1"/>
    </row>
    <row r="17" spans="1:10" ht="21" customHeight="1">
      <c r="A17" s="2"/>
      <c r="B17" s="15">
        <v>208</v>
      </c>
      <c r="C17" s="11" t="s">
        <v>13</v>
      </c>
      <c r="D17" s="11"/>
      <c r="E17" s="15">
        <v>4</v>
      </c>
      <c r="F17" s="16">
        <f>E17*0.415*1.15</f>
        <v>1.9089999999999998</v>
      </c>
      <c r="G17" s="16"/>
      <c r="H17" s="3"/>
      <c r="I17" s="2"/>
      <c r="J17" s="1"/>
    </row>
    <row r="18" spans="1:10" ht="21" customHeight="1">
      <c r="A18" s="2"/>
      <c r="B18" s="15">
        <v>208</v>
      </c>
      <c r="C18" s="11" t="s">
        <v>43</v>
      </c>
      <c r="D18" s="29"/>
      <c r="E18" s="15">
        <v>2</v>
      </c>
      <c r="F18" s="16">
        <f>E18*0.95*0.6</f>
        <v>1.14</v>
      </c>
      <c r="G18" s="29"/>
      <c r="H18" s="3"/>
      <c r="I18" s="2"/>
      <c r="J18" s="1"/>
    </row>
    <row r="19" spans="1:10" ht="21" customHeight="1">
      <c r="A19" s="2"/>
      <c r="B19" s="15">
        <v>209</v>
      </c>
      <c r="C19" s="11" t="s">
        <v>13</v>
      </c>
      <c r="D19" s="11"/>
      <c r="E19" s="15">
        <v>2</v>
      </c>
      <c r="F19" s="16">
        <f>E19*0.415*1.15</f>
        <v>0.9544999999999999</v>
      </c>
      <c r="G19" s="12"/>
      <c r="H19" s="2"/>
      <c r="I19" s="2"/>
      <c r="J19" s="1"/>
    </row>
    <row r="20" spans="1:10" ht="21" customHeight="1">
      <c r="A20" s="2"/>
      <c r="B20" s="15">
        <v>209</v>
      </c>
      <c r="C20" s="11" t="s">
        <v>43</v>
      </c>
      <c r="D20" s="11"/>
      <c r="E20" s="15">
        <v>1</v>
      </c>
      <c r="F20" s="16">
        <f>E20*0.95*0.6</f>
        <v>0.57</v>
      </c>
      <c r="G20" s="12"/>
      <c r="H20" s="2"/>
      <c r="I20" s="2"/>
      <c r="J20" s="1"/>
    </row>
    <row r="21" spans="1:10" ht="21" customHeight="1">
      <c r="A21" s="2"/>
      <c r="B21" s="15">
        <v>211</v>
      </c>
      <c r="C21" s="11" t="s">
        <v>44</v>
      </c>
      <c r="D21" s="11"/>
      <c r="E21" s="15">
        <v>2</v>
      </c>
      <c r="F21" s="16">
        <f>E21*0.4*2</f>
        <v>1.6</v>
      </c>
      <c r="G21" s="12"/>
      <c r="H21" s="2"/>
      <c r="I21" s="2"/>
      <c r="J21" s="1"/>
    </row>
    <row r="22" spans="1:10" ht="21" customHeight="1">
      <c r="A22" s="2"/>
      <c r="B22" s="15">
        <v>211</v>
      </c>
      <c r="C22" s="11" t="s">
        <v>45</v>
      </c>
      <c r="D22" s="11"/>
      <c r="E22" s="15">
        <v>1</v>
      </c>
      <c r="F22" s="16">
        <f>E22*0.36*2</f>
        <v>0.72</v>
      </c>
      <c r="G22" s="12"/>
      <c r="H22" s="2"/>
      <c r="I22" s="2"/>
      <c r="J22" s="1"/>
    </row>
    <row r="23" spans="1:10" ht="20.25">
      <c r="A23" s="2"/>
      <c r="B23" s="15"/>
      <c r="C23" s="11"/>
      <c r="D23" s="11"/>
      <c r="E23" s="15">
        <f>SUM(E7:E22)</f>
        <v>27</v>
      </c>
      <c r="F23" s="16">
        <f>SUM(F7:F22)</f>
        <v>15.311499999999999</v>
      </c>
      <c r="G23" s="12"/>
      <c r="H23" s="2"/>
      <c r="I23" s="2"/>
      <c r="J23" s="1"/>
    </row>
    <row r="24" spans="1:10" ht="20.25">
      <c r="A24" s="2"/>
      <c r="B24" s="11"/>
      <c r="C24" s="11"/>
      <c r="D24" s="11"/>
      <c r="E24" s="15" t="s">
        <v>23</v>
      </c>
      <c r="F24" s="18">
        <f>F23*600</f>
        <v>9186.9</v>
      </c>
      <c r="G24" s="18">
        <f>SUM(G7:G12)*750</f>
        <v>0</v>
      </c>
      <c r="H24" s="1"/>
      <c r="I24" s="1"/>
      <c r="J24" s="1"/>
    </row>
    <row r="25" spans="1:10" ht="20.25">
      <c r="A25" s="2"/>
      <c r="B25" s="11"/>
      <c r="C25" s="11"/>
      <c r="D25" s="20" t="s">
        <v>56</v>
      </c>
      <c r="E25" s="30" t="s">
        <v>24</v>
      </c>
      <c r="F25" s="34">
        <f>F24+G24</f>
        <v>9186.9</v>
      </c>
      <c r="G25" s="34"/>
      <c r="H25" s="1"/>
      <c r="I25" s="1"/>
      <c r="J25" s="1"/>
    </row>
    <row r="26" spans="1:10" ht="20.25">
      <c r="A26" s="2"/>
      <c r="B26" s="2"/>
      <c r="C26" s="2"/>
      <c r="D26" s="1"/>
      <c r="E26" s="1"/>
      <c r="F26" s="1"/>
      <c r="G26" s="1"/>
      <c r="H26" s="1"/>
      <c r="I26" s="1"/>
      <c r="J26" s="1"/>
    </row>
    <row r="27" spans="1:10" ht="6.75" customHeight="1">
      <c r="A27" s="2"/>
      <c r="B27" s="2"/>
      <c r="C27" s="2"/>
      <c r="D27" s="1"/>
      <c r="E27" s="1"/>
      <c r="F27" s="1"/>
      <c r="G27" s="1"/>
      <c r="H27" s="1"/>
      <c r="I27" s="1"/>
      <c r="J27" s="1"/>
    </row>
    <row r="28" spans="1:10" ht="20.25">
      <c r="A28" s="2"/>
      <c r="B28" s="2"/>
      <c r="C28" s="2"/>
      <c r="D28" s="1"/>
      <c r="E28" s="1"/>
      <c r="F28" s="1"/>
      <c r="G28" s="1"/>
      <c r="H28" s="1"/>
      <c r="I28" s="1"/>
      <c r="J28" s="1"/>
    </row>
    <row r="29" spans="1:10" ht="20.25">
      <c r="A29" s="2"/>
      <c r="B29" s="2"/>
      <c r="C29" s="2"/>
      <c r="D29" s="1"/>
      <c r="E29" s="1"/>
      <c r="F29" s="1"/>
      <c r="G29" s="1"/>
      <c r="H29" s="1"/>
      <c r="I29" s="1"/>
      <c r="J29" s="1"/>
    </row>
    <row r="30" spans="1:10" ht="20.25">
      <c r="A30" s="2"/>
      <c r="B30" s="2"/>
      <c r="C30" s="2"/>
      <c r="D30" s="1"/>
      <c r="E30" s="1"/>
      <c r="F30" s="1"/>
      <c r="G30" s="1"/>
      <c r="H30" s="1"/>
      <c r="I30" s="1"/>
      <c r="J30" s="1"/>
    </row>
    <row r="31" spans="1:10" ht="20.25">
      <c r="A31" s="2"/>
      <c r="B31" s="2"/>
      <c r="C31" s="2"/>
      <c r="D31" s="1"/>
      <c r="E31" s="1"/>
      <c r="F31" s="1"/>
      <c r="G31" s="1"/>
      <c r="H31" s="1"/>
      <c r="I31" s="1"/>
      <c r="J31" s="1"/>
    </row>
    <row r="32" spans="1:3" ht="20.25">
      <c r="A32" s="2"/>
      <c r="B32" s="2"/>
      <c r="C32" s="2"/>
    </row>
    <row r="33" spans="1:3" ht="20.25">
      <c r="A33" s="2"/>
      <c r="B33" s="2"/>
      <c r="C33" s="2"/>
    </row>
    <row r="34" spans="1:3" ht="20.25">
      <c r="A34" s="2"/>
      <c r="B34" s="2"/>
      <c r="C34" s="2"/>
    </row>
    <row r="35" spans="1:3" ht="20.25">
      <c r="A35" s="2"/>
      <c r="B35" s="2"/>
      <c r="C35" s="2"/>
    </row>
    <row r="36" spans="1:3" ht="20.25">
      <c r="A36" s="2"/>
      <c r="B36" s="2"/>
      <c r="C36" s="2"/>
    </row>
    <row r="37" spans="1:3" ht="20.25">
      <c r="A37" s="2"/>
      <c r="B37" s="2"/>
      <c r="C37" s="2"/>
    </row>
    <row r="38" spans="1:3" ht="20.25">
      <c r="A38" s="2"/>
      <c r="B38" s="2"/>
      <c r="C38" s="2"/>
    </row>
    <row r="39" spans="1:2" ht="20.25">
      <c r="A39" s="2"/>
      <c r="B39" s="2"/>
    </row>
    <row r="40" spans="1:2" ht="20.25">
      <c r="A40" s="2"/>
      <c r="B40" s="2"/>
    </row>
    <row r="41" spans="1:2" ht="20.25">
      <c r="A41" s="2"/>
      <c r="B41" s="2"/>
    </row>
    <row r="42" spans="1:2" ht="20.25">
      <c r="A42" s="2"/>
      <c r="B42" s="2"/>
    </row>
    <row r="43" spans="1:2" ht="20.25">
      <c r="A43" s="2"/>
      <c r="B43" s="2"/>
    </row>
    <row r="44" spans="1:2" ht="20.25">
      <c r="A44" s="2"/>
      <c r="B44" s="2"/>
    </row>
    <row r="45" spans="1:2" ht="20.25">
      <c r="A45" s="2"/>
      <c r="B45" s="2"/>
    </row>
    <row r="46" spans="1:2" ht="20.25">
      <c r="A46" s="2"/>
      <c r="B46" s="2"/>
    </row>
    <row r="47" spans="1:2" ht="20.25">
      <c r="A47" s="2"/>
      <c r="B47" s="2"/>
    </row>
    <row r="48" spans="1:2" ht="20.25">
      <c r="A48" s="2"/>
      <c r="B48" s="2"/>
    </row>
    <row r="49" spans="1:2" ht="20.25">
      <c r="A49" s="2"/>
      <c r="B49" s="2"/>
    </row>
    <row r="50" spans="1:2" ht="20.25">
      <c r="A50" s="2"/>
      <c r="B50" s="2"/>
    </row>
    <row r="51" spans="1:2" ht="20.25">
      <c r="A51" s="2"/>
      <c r="B51" s="2"/>
    </row>
    <row r="52" spans="1:2" ht="20.25">
      <c r="A52" s="2"/>
      <c r="B52" s="2"/>
    </row>
    <row r="53" spans="1:2" ht="20.25">
      <c r="A53" s="2"/>
      <c r="B53" s="2"/>
    </row>
    <row r="54" spans="1:2" ht="20.25">
      <c r="A54" s="2"/>
      <c r="B54" s="2"/>
    </row>
    <row r="55" spans="1:2" ht="20.25">
      <c r="A55" s="2"/>
      <c r="B55" s="2"/>
    </row>
    <row r="56" spans="1:2" ht="20.25">
      <c r="A56" s="2"/>
      <c r="B56" s="2"/>
    </row>
    <row r="57" spans="1:2" ht="20.25">
      <c r="A57" s="2"/>
      <c r="B57" s="2"/>
    </row>
    <row r="58" spans="1:2" ht="20.25">
      <c r="A58" s="2"/>
      <c r="B58" s="2"/>
    </row>
    <row r="59" spans="1:2" ht="20.25">
      <c r="A59" s="2"/>
      <c r="B59" s="2"/>
    </row>
    <row r="60" spans="1:2" ht="20.25">
      <c r="A60" s="2"/>
      <c r="B60" s="2"/>
    </row>
    <row r="61" spans="1:2" ht="20.25">
      <c r="A61" s="2"/>
      <c r="B61" s="2"/>
    </row>
    <row r="62" spans="1:2" ht="20.25">
      <c r="A62" s="2"/>
      <c r="B62" s="2"/>
    </row>
    <row r="63" spans="1:2" ht="20.25">
      <c r="A63" s="2"/>
      <c r="B63" s="2"/>
    </row>
    <row r="64" spans="1:2" ht="20.25">
      <c r="A64" s="2"/>
      <c r="B64" s="2"/>
    </row>
    <row r="65" spans="1:2" ht="20.25">
      <c r="A65" s="2"/>
      <c r="B65" s="2"/>
    </row>
    <row r="66" spans="1:2" ht="20.25">
      <c r="A66" s="2"/>
      <c r="B66" s="2"/>
    </row>
    <row r="67" spans="1:2" ht="20.25">
      <c r="A67" s="2"/>
      <c r="B67" s="2"/>
    </row>
    <row r="68" spans="1:2" ht="20.25">
      <c r="A68" s="2"/>
      <c r="B68" s="2"/>
    </row>
    <row r="69" spans="1:2" ht="20.25">
      <c r="A69" s="2"/>
      <c r="B69" s="2"/>
    </row>
    <row r="70" spans="1:2" ht="20.25">
      <c r="A70" s="2"/>
      <c r="B70" s="2"/>
    </row>
    <row r="71" spans="1:2" ht="20.25">
      <c r="A71" s="2"/>
      <c r="B71" s="2"/>
    </row>
    <row r="72" spans="1:2" ht="20.25">
      <c r="A72" s="2"/>
      <c r="B72" s="2"/>
    </row>
    <row r="73" spans="1:2" ht="20.25">
      <c r="A73" s="2"/>
      <c r="B73" s="2"/>
    </row>
    <row r="74" spans="1:2" ht="20.25">
      <c r="A74" s="2"/>
      <c r="B74" s="2"/>
    </row>
    <row r="75" spans="1:2" ht="20.25">
      <c r="A75" s="2"/>
      <c r="B75" s="2"/>
    </row>
    <row r="76" spans="1:2" ht="20.25">
      <c r="A76" s="2"/>
      <c r="B76" s="2"/>
    </row>
    <row r="77" spans="1:2" ht="20.25">
      <c r="A77" s="2"/>
      <c r="B77" s="2"/>
    </row>
    <row r="78" spans="1:2" ht="20.25">
      <c r="A78" s="2"/>
      <c r="B78" s="2"/>
    </row>
    <row r="79" spans="1:2" ht="20.25">
      <c r="A79" s="2"/>
      <c r="B79" s="2"/>
    </row>
    <row r="80" spans="1:2" ht="20.25">
      <c r="A80" s="2"/>
      <c r="B80" s="2"/>
    </row>
    <row r="81" spans="1:2" ht="20.25">
      <c r="A81" s="2"/>
      <c r="B81" s="2"/>
    </row>
    <row r="82" spans="1:2" ht="20.25">
      <c r="A82" s="2"/>
      <c r="B82" s="2"/>
    </row>
    <row r="83" spans="1:2" ht="20.25">
      <c r="A83" s="2"/>
      <c r="B83" s="2"/>
    </row>
    <row r="84" spans="1:2" ht="20.25">
      <c r="A84" s="2"/>
      <c r="B84" s="2"/>
    </row>
    <row r="85" spans="1:2" ht="20.25">
      <c r="A85" s="2"/>
      <c r="B85" s="2"/>
    </row>
    <row r="86" spans="1:2" ht="20.25">
      <c r="A86" s="2"/>
      <c r="B86" s="2"/>
    </row>
    <row r="87" spans="1:2" ht="20.25">
      <c r="A87" s="2"/>
      <c r="B87" s="2"/>
    </row>
    <row r="88" spans="1:2" ht="20.25">
      <c r="A88" s="2"/>
      <c r="B88" s="2"/>
    </row>
    <row r="89" spans="1:2" ht="20.25">
      <c r="A89" s="2"/>
      <c r="B89" s="2"/>
    </row>
    <row r="90" spans="1:2" ht="20.25">
      <c r="A90" s="2"/>
      <c r="B90" s="2"/>
    </row>
    <row r="91" spans="1:2" ht="20.25">
      <c r="A91" s="2"/>
      <c r="B91" s="2"/>
    </row>
    <row r="92" spans="1:2" ht="20.25">
      <c r="A92" s="2"/>
      <c r="B92" s="2"/>
    </row>
    <row r="93" spans="1:2" ht="20.25">
      <c r="A93" s="2"/>
      <c r="B93" s="2"/>
    </row>
    <row r="94" spans="1:2" ht="20.25">
      <c r="A94" s="2"/>
      <c r="B94" s="2"/>
    </row>
    <row r="95" spans="1:2" ht="20.25">
      <c r="A95" s="2"/>
      <c r="B95" s="2"/>
    </row>
  </sheetData>
  <sheetProtection selectLockedCells="1" selectUnlockedCells="1"/>
  <mergeCells count="1">
    <mergeCell ref="F25:G25"/>
  </mergeCells>
  <printOptions/>
  <pageMargins left="0.7" right="0.7" top="0.787401575" bottom="0.787401575" header="0.3" footer="0.3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workbookViewId="0" topLeftCell="A1">
      <selection activeCell="B4" sqref="B4"/>
    </sheetView>
  </sheetViews>
  <sheetFormatPr defaultColWidth="9.140625" defaultRowHeight="15"/>
  <cols>
    <col min="1" max="1" width="2.140625" style="0" customWidth="1"/>
    <col min="2" max="2" width="14.28125" style="0" customWidth="1"/>
    <col min="3" max="4" width="30.00390625" style="0" customWidth="1"/>
    <col min="5" max="5" width="7.7109375" style="0" customWidth="1"/>
    <col min="6" max="6" width="14.7109375" style="0" customWidth="1"/>
    <col min="7" max="7" width="15.28125" style="0" customWidth="1"/>
  </cols>
  <sheetData>
    <row r="1" spans="1:10" ht="49.5" customHeight="1">
      <c r="A1" s="2"/>
      <c r="B1" s="7" t="s">
        <v>0</v>
      </c>
      <c r="C1" s="2"/>
      <c r="D1" s="2"/>
      <c r="E1" s="2"/>
      <c r="F1" s="2"/>
      <c r="G1" s="2"/>
      <c r="H1" s="2"/>
      <c r="I1" s="2"/>
      <c r="J1" s="1"/>
    </row>
    <row r="2" spans="1:10" ht="21" customHeight="1">
      <c r="A2" s="2"/>
      <c r="B2" s="2"/>
      <c r="C2" s="2"/>
      <c r="D2" s="2"/>
      <c r="E2" s="2"/>
      <c r="F2" s="2"/>
      <c r="G2" s="2"/>
      <c r="H2" s="2"/>
      <c r="I2" s="2"/>
      <c r="J2" s="1"/>
    </row>
    <row r="3" spans="1:10" ht="21" customHeight="1">
      <c r="A3" s="2"/>
      <c r="B3" s="2"/>
      <c r="C3" s="2"/>
      <c r="D3" s="2"/>
      <c r="E3" s="2"/>
      <c r="F3" s="2"/>
      <c r="G3" s="2"/>
      <c r="H3" s="2"/>
      <c r="I3" s="2"/>
      <c r="J3" s="1"/>
    </row>
    <row r="4" spans="1:10" ht="21" customHeight="1">
      <c r="A4" s="2"/>
      <c r="B4" s="20" t="s">
        <v>32</v>
      </c>
      <c r="C4" s="11" t="s">
        <v>25</v>
      </c>
      <c r="D4" s="11"/>
      <c r="E4" s="11"/>
      <c r="F4" s="11"/>
      <c r="G4" s="11"/>
      <c r="H4" s="3"/>
      <c r="I4" s="2"/>
      <c r="J4" s="1"/>
    </row>
    <row r="5" spans="1:10" ht="7.5" customHeight="1">
      <c r="A5" s="2"/>
      <c r="B5" s="11"/>
      <c r="C5" s="11"/>
      <c r="D5" s="11"/>
      <c r="E5" s="11"/>
      <c r="F5" s="11"/>
      <c r="G5" s="11"/>
      <c r="H5" s="3"/>
      <c r="I5" s="2"/>
      <c r="J5" s="1"/>
    </row>
    <row r="6" spans="1:9" ht="63.75" customHeight="1">
      <c r="A6" s="2"/>
      <c r="B6" s="25" t="s">
        <v>2</v>
      </c>
      <c r="C6" s="26" t="s">
        <v>6</v>
      </c>
      <c r="D6" s="27" t="s">
        <v>7</v>
      </c>
      <c r="E6" s="28" t="s">
        <v>3</v>
      </c>
      <c r="F6" s="28" t="s">
        <v>21</v>
      </c>
      <c r="G6" s="28" t="s">
        <v>22</v>
      </c>
      <c r="H6" s="3"/>
      <c r="I6" s="2"/>
    </row>
    <row r="7" spans="1:9" ht="21" customHeight="1">
      <c r="A7" s="2"/>
      <c r="B7" s="15">
        <v>303</v>
      </c>
      <c r="C7" s="11" t="s">
        <v>13</v>
      </c>
      <c r="D7" s="11"/>
      <c r="E7" s="15">
        <v>2</v>
      </c>
      <c r="F7" s="16">
        <f>E7*0.41*1.15</f>
        <v>0.9429999999999998</v>
      </c>
      <c r="G7" s="16"/>
      <c r="H7" s="3"/>
      <c r="I7" s="2"/>
    </row>
    <row r="8" spans="1:9" ht="21" customHeight="1">
      <c r="A8" s="2"/>
      <c r="B8" s="15">
        <v>303</v>
      </c>
      <c r="C8" s="11" t="s">
        <v>41</v>
      </c>
      <c r="D8" s="11"/>
      <c r="E8" s="15">
        <v>1</v>
      </c>
      <c r="F8" s="16">
        <f>0.85*0.43</f>
        <v>0.3655</v>
      </c>
      <c r="G8" s="16"/>
      <c r="H8" s="3"/>
      <c r="I8" s="2"/>
    </row>
    <row r="9" spans="1:9" ht="21" customHeight="1">
      <c r="A9" s="2"/>
      <c r="B9" s="15">
        <v>304</v>
      </c>
      <c r="C9" s="11" t="s">
        <v>13</v>
      </c>
      <c r="D9" s="11"/>
      <c r="E9" s="15">
        <v>2</v>
      </c>
      <c r="F9" s="16">
        <f>E9*0.41*1.15</f>
        <v>0.9429999999999998</v>
      </c>
      <c r="G9" s="16"/>
      <c r="H9" s="3"/>
      <c r="I9" s="2"/>
    </row>
    <row r="10" spans="1:13" ht="21" customHeight="1">
      <c r="A10" s="2"/>
      <c r="B10" s="15">
        <v>304</v>
      </c>
      <c r="C10" s="11" t="s">
        <v>41</v>
      </c>
      <c r="D10" s="11"/>
      <c r="E10" s="15">
        <v>1</v>
      </c>
      <c r="F10" s="16">
        <f>0.85*0.43</f>
        <v>0.3655</v>
      </c>
      <c r="G10" s="16"/>
      <c r="H10" s="3"/>
      <c r="I10" s="2"/>
      <c r="M10" s="6"/>
    </row>
    <row r="11" spans="1:13" ht="21" customHeight="1">
      <c r="A11" s="2"/>
      <c r="B11" s="15">
        <v>305</v>
      </c>
      <c r="C11" s="11" t="s">
        <v>13</v>
      </c>
      <c r="D11" s="11"/>
      <c r="E11" s="15">
        <v>2</v>
      </c>
      <c r="F11" s="16">
        <f>0.41*1.15*2</f>
        <v>0.9429999999999998</v>
      </c>
      <c r="G11" s="16"/>
      <c r="H11" s="3"/>
      <c r="I11" s="2"/>
      <c r="M11" s="6"/>
    </row>
    <row r="12" spans="1:13" ht="21" customHeight="1">
      <c r="A12" s="2"/>
      <c r="B12" s="15">
        <v>305</v>
      </c>
      <c r="C12" s="11" t="s">
        <v>53</v>
      </c>
      <c r="D12" s="11"/>
      <c r="E12" s="15">
        <v>1</v>
      </c>
      <c r="F12" s="16">
        <f>0.9*0.43</f>
        <v>0.387</v>
      </c>
      <c r="G12" s="16"/>
      <c r="H12" s="3"/>
      <c r="I12" s="2"/>
      <c r="M12" s="6"/>
    </row>
    <row r="13" spans="1:13" ht="21" customHeight="1">
      <c r="A13" s="2"/>
      <c r="B13" s="15">
        <v>306</v>
      </c>
      <c r="C13" s="11" t="s">
        <v>13</v>
      </c>
      <c r="D13" s="11"/>
      <c r="E13" s="15">
        <v>2</v>
      </c>
      <c r="F13" s="16">
        <f>0.41*1.15*2</f>
        <v>0.9429999999999998</v>
      </c>
      <c r="G13" s="16"/>
      <c r="H13" s="3"/>
      <c r="I13" s="2"/>
      <c r="M13" s="6"/>
    </row>
    <row r="14" spans="1:13" ht="21" customHeight="1">
      <c r="A14" s="2"/>
      <c r="B14" s="15">
        <v>306</v>
      </c>
      <c r="C14" s="11" t="s">
        <v>53</v>
      </c>
      <c r="D14" s="11"/>
      <c r="E14" s="15">
        <v>1</v>
      </c>
      <c r="F14" s="16">
        <f>0.9*0.43</f>
        <v>0.387</v>
      </c>
      <c r="G14" s="16"/>
      <c r="H14" s="3"/>
      <c r="I14" s="2"/>
      <c r="M14" s="6"/>
    </row>
    <row r="15" spans="1:10" ht="21" customHeight="1">
      <c r="A15" s="2"/>
      <c r="B15" s="15">
        <v>307</v>
      </c>
      <c r="C15" s="11" t="s">
        <v>40</v>
      </c>
      <c r="D15" s="11"/>
      <c r="E15" s="15">
        <v>2</v>
      </c>
      <c r="F15" s="16">
        <f>E15*0.38*1.15</f>
        <v>0.8739999999999999</v>
      </c>
      <c r="G15" s="16"/>
      <c r="H15" s="3"/>
      <c r="I15" s="2"/>
      <c r="J15" s="1"/>
    </row>
    <row r="16" spans="1:10" ht="21" customHeight="1">
      <c r="A16" s="2"/>
      <c r="B16" s="15">
        <v>307</v>
      </c>
      <c r="C16" s="11" t="s">
        <v>42</v>
      </c>
      <c r="D16" s="11"/>
      <c r="E16" s="15">
        <v>1</v>
      </c>
      <c r="F16" s="16">
        <f>0.38*0.5</f>
        <v>0.19</v>
      </c>
      <c r="G16" s="16"/>
      <c r="H16" s="3"/>
      <c r="I16" s="2"/>
      <c r="J16" s="1"/>
    </row>
    <row r="17" spans="1:10" ht="21" customHeight="1">
      <c r="A17" s="2"/>
      <c r="B17" s="15">
        <v>310</v>
      </c>
      <c r="C17" s="11" t="s">
        <v>40</v>
      </c>
      <c r="D17" s="19"/>
      <c r="E17" s="15">
        <v>4</v>
      </c>
      <c r="F17" s="15">
        <f>E17*0.38*1.15</f>
        <v>1.7479999999999998</v>
      </c>
      <c r="G17" s="19"/>
      <c r="H17" s="3"/>
      <c r="I17" s="2"/>
      <c r="J17" s="1"/>
    </row>
    <row r="18" spans="1:10" ht="21" customHeight="1">
      <c r="A18" s="2"/>
      <c r="B18" s="15">
        <v>310</v>
      </c>
      <c r="C18" s="11" t="s">
        <v>42</v>
      </c>
      <c r="D18" s="19"/>
      <c r="E18" s="15">
        <v>2</v>
      </c>
      <c r="F18" s="15">
        <f>E18*0.4*0.5</f>
        <v>0.4</v>
      </c>
      <c r="G18" s="19"/>
      <c r="H18" s="3"/>
      <c r="I18" s="2"/>
      <c r="J18" s="1"/>
    </row>
    <row r="19" spans="1:10" ht="21" customHeight="1">
      <c r="A19" s="2"/>
      <c r="B19" s="15">
        <v>311</v>
      </c>
      <c r="C19" s="11" t="s">
        <v>40</v>
      </c>
      <c r="D19" s="11"/>
      <c r="E19" s="15">
        <v>2</v>
      </c>
      <c r="F19" s="16">
        <f>E19*0.38*1.15</f>
        <v>0.8739999999999999</v>
      </c>
      <c r="G19" s="11"/>
      <c r="H19" s="3"/>
      <c r="I19" s="2"/>
      <c r="J19" s="1"/>
    </row>
    <row r="20" spans="1:10" ht="21" customHeight="1">
      <c r="A20" s="2"/>
      <c r="B20" s="15">
        <v>311</v>
      </c>
      <c r="C20" s="11" t="s">
        <v>42</v>
      </c>
      <c r="D20" s="11"/>
      <c r="E20" s="15">
        <v>1</v>
      </c>
      <c r="F20" s="15">
        <f>0.4*0.5</f>
        <v>0.2</v>
      </c>
      <c r="G20" s="11"/>
      <c r="H20" s="3"/>
      <c r="I20" s="2"/>
      <c r="J20" s="1"/>
    </row>
    <row r="21" spans="1:10" ht="21" customHeight="1">
      <c r="A21" s="2"/>
      <c r="B21" s="15"/>
      <c r="C21" s="11"/>
      <c r="D21" s="11"/>
      <c r="E21" s="15">
        <f>SUM(E7:E20)</f>
        <v>24</v>
      </c>
      <c r="F21" s="16">
        <f>SUM(F7:F20)</f>
        <v>9.562999999999999</v>
      </c>
      <c r="G21" s="11"/>
      <c r="H21" s="3"/>
      <c r="I21" s="2"/>
      <c r="J21" s="1"/>
    </row>
    <row r="22" spans="1:10" ht="21" customHeight="1">
      <c r="A22" s="2"/>
      <c r="B22" s="15"/>
      <c r="C22" s="11"/>
      <c r="D22" s="11"/>
      <c r="E22" s="15" t="s">
        <v>23</v>
      </c>
      <c r="F22" s="18">
        <f>F21*600</f>
        <v>5737.799999999999</v>
      </c>
      <c r="G22" s="18">
        <f>SUM(G7:G16)*750</f>
        <v>0</v>
      </c>
      <c r="H22" s="3"/>
      <c r="I22" s="2"/>
      <c r="J22" s="1"/>
    </row>
    <row r="23" spans="1:10" ht="21" customHeight="1">
      <c r="A23" s="2"/>
      <c r="B23" s="15"/>
      <c r="C23" s="11"/>
      <c r="D23" s="20" t="s">
        <v>56</v>
      </c>
      <c r="E23" s="30" t="s">
        <v>24</v>
      </c>
      <c r="F23" s="34">
        <f>F22+G22</f>
        <v>5737.799999999999</v>
      </c>
      <c r="G23" s="34"/>
      <c r="H23" s="3"/>
      <c r="I23" s="2"/>
      <c r="J23" s="1"/>
    </row>
    <row r="24" spans="1:10" ht="21" customHeight="1">
      <c r="A24" s="2"/>
      <c r="B24" s="4"/>
      <c r="C24" s="3"/>
      <c r="D24" s="3"/>
      <c r="E24" s="3"/>
      <c r="F24" s="3"/>
      <c r="G24" s="3"/>
      <c r="H24" s="3"/>
      <c r="I24" s="2"/>
      <c r="J24" s="1"/>
    </row>
    <row r="25" spans="1:10" ht="20.25">
      <c r="A25" s="2"/>
      <c r="B25" s="5"/>
      <c r="C25" s="3"/>
      <c r="D25" s="3"/>
      <c r="E25" s="3"/>
      <c r="F25" s="3"/>
      <c r="G25" s="2"/>
      <c r="H25" s="2"/>
      <c r="I25" s="2"/>
      <c r="J25" s="1"/>
    </row>
    <row r="26" spans="1:10" ht="20.25">
      <c r="A26" s="2"/>
      <c r="B26" s="3"/>
      <c r="C26" s="3"/>
      <c r="D26" s="1"/>
      <c r="E26" s="1"/>
      <c r="F26" s="1"/>
      <c r="G26" s="1"/>
      <c r="H26" s="1"/>
      <c r="I26" s="1"/>
      <c r="J26" s="1"/>
    </row>
    <row r="27" spans="1:10" ht="20.25">
      <c r="A27" s="2"/>
      <c r="B27" s="3"/>
      <c r="C27" s="3"/>
      <c r="D27" s="1"/>
      <c r="E27" s="1"/>
      <c r="F27" s="1"/>
      <c r="G27" s="1"/>
      <c r="H27" s="1"/>
      <c r="I27" s="1"/>
      <c r="J27" s="1"/>
    </row>
    <row r="28" spans="1:10" ht="20.25">
      <c r="A28" s="2"/>
      <c r="B28" s="2"/>
      <c r="C28" s="2"/>
      <c r="D28" s="1"/>
      <c r="E28" s="1"/>
      <c r="F28" s="1"/>
      <c r="G28" s="1"/>
      <c r="H28" s="1"/>
      <c r="I28" s="1"/>
      <c r="J28" s="1"/>
    </row>
    <row r="29" spans="1:10" ht="6.75" customHeight="1">
      <c r="A29" s="2"/>
      <c r="B29" s="2"/>
      <c r="C29" s="2"/>
      <c r="D29" s="1"/>
      <c r="E29" s="1"/>
      <c r="F29" s="1"/>
      <c r="G29" s="1"/>
      <c r="H29" s="1"/>
      <c r="I29" s="1"/>
      <c r="J29" s="1"/>
    </row>
    <row r="30" spans="1:10" ht="20.25">
      <c r="A30" s="2"/>
      <c r="B30" s="2"/>
      <c r="C30" s="2"/>
      <c r="D30" s="1"/>
      <c r="E30" s="1"/>
      <c r="F30" s="1"/>
      <c r="G30" s="1"/>
      <c r="H30" s="1"/>
      <c r="I30" s="1"/>
      <c r="J30" s="1"/>
    </row>
    <row r="31" spans="1:10" ht="20.25">
      <c r="A31" s="2"/>
      <c r="B31" s="2"/>
      <c r="C31" s="2"/>
      <c r="D31" s="1"/>
      <c r="E31" s="1"/>
      <c r="F31" s="1"/>
      <c r="G31" s="1"/>
      <c r="H31" s="1"/>
      <c r="I31" s="1"/>
      <c r="J31" s="1"/>
    </row>
    <row r="32" spans="1:10" ht="20.25">
      <c r="A32" s="2"/>
      <c r="B32" s="2"/>
      <c r="C32" s="2"/>
      <c r="D32" s="1"/>
      <c r="E32" s="1"/>
      <c r="F32" s="1"/>
      <c r="G32" s="1"/>
      <c r="H32" s="1"/>
      <c r="I32" s="1"/>
      <c r="J32" s="1"/>
    </row>
    <row r="33" spans="1:10" ht="20.25">
      <c r="A33" s="2"/>
      <c r="B33" s="2"/>
      <c r="C33" s="2"/>
      <c r="D33" s="1"/>
      <c r="E33" s="1"/>
      <c r="F33" s="1"/>
      <c r="G33" s="1"/>
      <c r="H33" s="1"/>
      <c r="I33" s="1"/>
      <c r="J33" s="1"/>
    </row>
    <row r="34" spans="1:3" ht="20.25">
      <c r="A34" s="2"/>
      <c r="B34" s="2"/>
      <c r="C34" s="2"/>
    </row>
    <row r="35" spans="1:3" ht="20.25">
      <c r="A35" s="2"/>
      <c r="B35" s="2"/>
      <c r="C35" s="2"/>
    </row>
    <row r="36" spans="1:3" ht="20.25">
      <c r="A36" s="2"/>
      <c r="B36" s="2"/>
      <c r="C36" s="2"/>
    </row>
    <row r="37" spans="1:3" ht="20.25">
      <c r="A37" s="2"/>
      <c r="B37" s="2"/>
      <c r="C37" s="2"/>
    </row>
    <row r="38" spans="1:3" ht="20.25">
      <c r="A38" s="2"/>
      <c r="B38" s="2"/>
      <c r="C38" s="2"/>
    </row>
    <row r="39" spans="1:3" ht="20.25">
      <c r="A39" s="2"/>
      <c r="B39" s="2"/>
      <c r="C39" s="2"/>
    </row>
    <row r="40" spans="1:3" ht="20.25">
      <c r="A40" s="2"/>
      <c r="B40" s="2"/>
      <c r="C40" s="2"/>
    </row>
    <row r="41" spans="1:2" ht="20.25">
      <c r="A41" s="2"/>
      <c r="B41" s="2"/>
    </row>
    <row r="42" spans="1:2" ht="20.25">
      <c r="A42" s="2"/>
      <c r="B42" s="2"/>
    </row>
    <row r="43" spans="1:2" ht="20.25">
      <c r="A43" s="2"/>
      <c r="B43" s="2"/>
    </row>
    <row r="44" spans="1:2" ht="20.25">
      <c r="A44" s="2"/>
      <c r="B44" s="2"/>
    </row>
    <row r="45" spans="1:2" ht="20.25">
      <c r="A45" s="2"/>
      <c r="B45" s="2"/>
    </row>
    <row r="46" spans="1:2" ht="20.25">
      <c r="A46" s="2"/>
      <c r="B46" s="2"/>
    </row>
    <row r="47" spans="1:2" ht="20.25">
      <c r="A47" s="2"/>
      <c r="B47" s="2"/>
    </row>
    <row r="48" spans="1:2" ht="20.25">
      <c r="A48" s="2"/>
      <c r="B48" s="2"/>
    </row>
    <row r="49" spans="1:2" ht="20.25">
      <c r="A49" s="2"/>
      <c r="B49" s="2"/>
    </row>
    <row r="50" spans="1:2" ht="20.25">
      <c r="A50" s="2"/>
      <c r="B50" s="2"/>
    </row>
    <row r="51" spans="1:2" ht="20.25">
      <c r="A51" s="2"/>
      <c r="B51" s="2"/>
    </row>
    <row r="52" spans="1:2" ht="20.25">
      <c r="A52" s="2"/>
      <c r="B52" s="2"/>
    </row>
    <row r="53" spans="1:2" ht="20.25">
      <c r="A53" s="2"/>
      <c r="B53" s="2"/>
    </row>
    <row r="54" spans="1:2" ht="20.25">
      <c r="A54" s="2"/>
      <c r="B54" s="2"/>
    </row>
    <row r="55" spans="1:2" ht="20.25">
      <c r="A55" s="2"/>
      <c r="B55" s="2"/>
    </row>
    <row r="56" spans="1:2" ht="20.25">
      <c r="A56" s="2"/>
      <c r="B56" s="2"/>
    </row>
    <row r="57" spans="1:2" ht="20.25">
      <c r="A57" s="2"/>
      <c r="B57" s="2"/>
    </row>
    <row r="58" spans="1:2" ht="20.25">
      <c r="A58" s="2"/>
      <c r="B58" s="2"/>
    </row>
    <row r="59" spans="1:2" ht="20.25">
      <c r="A59" s="2"/>
      <c r="B59" s="2"/>
    </row>
    <row r="60" spans="1:2" ht="20.25">
      <c r="A60" s="2"/>
      <c r="B60" s="2"/>
    </row>
    <row r="61" spans="1:2" ht="20.25">
      <c r="A61" s="2"/>
      <c r="B61" s="2"/>
    </row>
    <row r="62" spans="1:2" ht="20.25">
      <c r="A62" s="2"/>
      <c r="B62" s="2"/>
    </row>
    <row r="63" spans="1:2" ht="20.25">
      <c r="A63" s="2"/>
      <c r="B63" s="2"/>
    </row>
    <row r="64" spans="1:2" ht="20.25">
      <c r="A64" s="2"/>
      <c r="B64" s="2"/>
    </row>
    <row r="65" spans="1:2" ht="20.25">
      <c r="A65" s="2"/>
      <c r="B65" s="2"/>
    </row>
    <row r="66" spans="1:2" ht="20.25">
      <c r="A66" s="2"/>
      <c r="B66" s="2"/>
    </row>
    <row r="67" spans="1:2" ht="20.25">
      <c r="A67" s="2"/>
      <c r="B67" s="2"/>
    </row>
    <row r="68" spans="1:2" ht="20.25">
      <c r="A68" s="2"/>
      <c r="B68" s="2"/>
    </row>
    <row r="69" spans="1:2" ht="20.25">
      <c r="A69" s="2"/>
      <c r="B69" s="2"/>
    </row>
    <row r="70" spans="1:2" ht="20.25">
      <c r="A70" s="2"/>
      <c r="B70" s="2"/>
    </row>
    <row r="71" spans="1:2" ht="20.25">
      <c r="A71" s="2"/>
      <c r="B71" s="2"/>
    </row>
    <row r="72" spans="1:2" ht="20.25">
      <c r="A72" s="2"/>
      <c r="B72" s="2"/>
    </row>
    <row r="73" spans="1:2" ht="20.25">
      <c r="A73" s="2"/>
      <c r="B73" s="2"/>
    </row>
    <row r="74" spans="1:2" ht="20.25">
      <c r="A74" s="2"/>
      <c r="B74" s="2"/>
    </row>
    <row r="75" spans="1:2" ht="20.25">
      <c r="A75" s="2"/>
      <c r="B75" s="2"/>
    </row>
    <row r="76" spans="1:2" ht="20.25">
      <c r="A76" s="2"/>
      <c r="B76" s="2"/>
    </row>
    <row r="77" spans="1:2" ht="20.25">
      <c r="A77" s="2"/>
      <c r="B77" s="2"/>
    </row>
    <row r="78" spans="1:2" ht="20.25">
      <c r="A78" s="2"/>
      <c r="B78" s="2"/>
    </row>
    <row r="79" spans="1:2" ht="20.25">
      <c r="A79" s="2"/>
      <c r="B79" s="2"/>
    </row>
    <row r="80" spans="1:2" ht="20.25">
      <c r="A80" s="2"/>
      <c r="B80" s="2"/>
    </row>
    <row r="81" spans="1:2" ht="20.25">
      <c r="A81" s="2"/>
      <c r="B81" s="2"/>
    </row>
    <row r="82" spans="1:2" ht="20.25">
      <c r="A82" s="2"/>
      <c r="B82" s="2"/>
    </row>
    <row r="83" spans="1:2" ht="20.25">
      <c r="A83" s="2"/>
      <c r="B83" s="2"/>
    </row>
    <row r="84" spans="1:2" ht="20.25">
      <c r="A84" s="2"/>
      <c r="B84" s="2"/>
    </row>
    <row r="85" spans="1:2" ht="20.25">
      <c r="A85" s="2"/>
      <c r="B85" s="2"/>
    </row>
    <row r="86" spans="1:2" ht="20.25">
      <c r="A86" s="2"/>
      <c r="B86" s="2"/>
    </row>
    <row r="87" spans="1:2" ht="20.25">
      <c r="A87" s="2"/>
      <c r="B87" s="2"/>
    </row>
    <row r="88" spans="1:2" ht="20.25">
      <c r="A88" s="2"/>
      <c r="B88" s="2"/>
    </row>
    <row r="89" spans="1:2" ht="20.25">
      <c r="A89" s="2"/>
      <c r="B89" s="2"/>
    </row>
    <row r="90" spans="1:2" ht="20.25">
      <c r="A90" s="2"/>
      <c r="B90" s="2"/>
    </row>
    <row r="91" spans="1:2" ht="20.25">
      <c r="A91" s="2"/>
      <c r="B91" s="2"/>
    </row>
    <row r="92" spans="1:2" ht="20.25">
      <c r="A92" s="2"/>
      <c r="B92" s="2"/>
    </row>
    <row r="93" spans="1:2" ht="20.25">
      <c r="A93" s="2"/>
      <c r="B93" s="2"/>
    </row>
    <row r="94" spans="1:2" ht="20.25">
      <c r="A94" s="2"/>
      <c r="B94" s="2"/>
    </row>
    <row r="95" spans="1:2" ht="20.25">
      <c r="A95" s="2"/>
      <c r="B95" s="2"/>
    </row>
    <row r="96" spans="1:2" ht="20.25">
      <c r="A96" s="2"/>
      <c r="B96" s="2"/>
    </row>
    <row r="97" spans="1:2" ht="20.25">
      <c r="A97" s="2"/>
      <c r="B97" s="2"/>
    </row>
  </sheetData>
  <sheetProtection selectLockedCells="1" selectUnlockedCells="1"/>
  <mergeCells count="1">
    <mergeCell ref="F23:G23"/>
  </mergeCells>
  <printOptions/>
  <pageMargins left="0.7" right="0.7" top="0.787401575" bottom="0.787401575" header="0.3" footer="0.3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workbookViewId="0" topLeftCell="A1">
      <selection activeCell="B4" sqref="B4"/>
    </sheetView>
  </sheetViews>
  <sheetFormatPr defaultColWidth="9.140625" defaultRowHeight="15"/>
  <cols>
    <col min="1" max="1" width="2.140625" style="0" customWidth="1"/>
    <col min="2" max="2" width="14.28125" style="0" customWidth="1"/>
    <col min="3" max="4" width="30.00390625" style="0" customWidth="1"/>
    <col min="5" max="5" width="7.7109375" style="0" customWidth="1"/>
    <col min="6" max="6" width="14.7109375" style="0" customWidth="1"/>
    <col min="7" max="7" width="15.28125" style="0" customWidth="1"/>
  </cols>
  <sheetData>
    <row r="1" spans="1:10" ht="49.5" customHeight="1">
      <c r="A1" s="2"/>
      <c r="B1" s="7" t="s">
        <v>0</v>
      </c>
      <c r="C1" s="2"/>
      <c r="D1" s="2"/>
      <c r="E1" s="2"/>
      <c r="F1" s="2"/>
      <c r="G1" s="2"/>
      <c r="H1" s="2"/>
      <c r="I1" s="2"/>
      <c r="J1" s="1"/>
    </row>
    <row r="2" spans="1:10" ht="21" customHeight="1">
      <c r="A2" s="2"/>
      <c r="B2" s="2"/>
      <c r="C2" s="2"/>
      <c r="D2" s="2"/>
      <c r="E2" s="2"/>
      <c r="F2" s="2"/>
      <c r="G2" s="2"/>
      <c r="H2" s="2"/>
      <c r="I2" s="2"/>
      <c r="J2" s="1"/>
    </row>
    <row r="3" spans="1:10" ht="21" customHeight="1">
      <c r="A3" s="2"/>
      <c r="B3" s="2"/>
      <c r="C3" s="2"/>
      <c r="D3" s="2"/>
      <c r="E3" s="2"/>
      <c r="F3" s="2"/>
      <c r="G3" s="2"/>
      <c r="H3" s="2"/>
      <c r="I3" s="2"/>
      <c r="J3" s="1"/>
    </row>
    <row r="4" spans="1:10" ht="21" customHeight="1">
      <c r="A4" s="2"/>
      <c r="B4" s="20" t="s">
        <v>31</v>
      </c>
      <c r="C4" s="11" t="s">
        <v>25</v>
      </c>
      <c r="D4" s="11"/>
      <c r="E4" s="11"/>
      <c r="F4" s="11"/>
      <c r="G4" s="12"/>
      <c r="H4" s="2"/>
      <c r="I4" s="2"/>
      <c r="J4" s="1"/>
    </row>
    <row r="5" spans="1:10" ht="7.5" customHeight="1">
      <c r="A5" s="2"/>
      <c r="B5" s="11"/>
      <c r="C5" s="11"/>
      <c r="D5" s="11"/>
      <c r="E5" s="11"/>
      <c r="F5" s="11"/>
      <c r="G5" s="12"/>
      <c r="H5" s="2"/>
      <c r="I5" s="2"/>
      <c r="J5" s="1"/>
    </row>
    <row r="6" spans="1:9" ht="63.75" customHeight="1">
      <c r="A6" s="2"/>
      <c r="B6" s="25" t="s">
        <v>2</v>
      </c>
      <c r="C6" s="26" t="s">
        <v>6</v>
      </c>
      <c r="D6" s="27" t="s">
        <v>7</v>
      </c>
      <c r="E6" s="28" t="s">
        <v>3</v>
      </c>
      <c r="F6" s="28" t="s">
        <v>21</v>
      </c>
      <c r="G6" s="28" t="s">
        <v>22</v>
      </c>
      <c r="H6" s="3"/>
      <c r="I6" s="2"/>
    </row>
    <row r="7" spans="1:9" ht="21" customHeight="1">
      <c r="A7" s="2"/>
      <c r="B7" s="15">
        <v>404</v>
      </c>
      <c r="C7" s="11" t="s">
        <v>37</v>
      </c>
      <c r="D7" s="11"/>
      <c r="E7" s="15">
        <v>2</v>
      </c>
      <c r="F7" s="16">
        <f>0.38*0.9*2</f>
        <v>0.684</v>
      </c>
      <c r="G7" s="16"/>
      <c r="H7" s="3"/>
      <c r="I7" s="2"/>
    </row>
    <row r="8" spans="1:9" ht="21" customHeight="1">
      <c r="A8" s="2"/>
      <c r="B8" s="15">
        <v>404</v>
      </c>
      <c r="C8" s="11" t="s">
        <v>38</v>
      </c>
      <c r="D8" s="11"/>
      <c r="E8" s="15">
        <v>1</v>
      </c>
      <c r="F8" s="16">
        <f>0.95*0.4</f>
        <v>0.38</v>
      </c>
      <c r="G8" s="16"/>
      <c r="H8" s="3"/>
      <c r="I8" s="2"/>
    </row>
    <row r="9" spans="1:9" ht="21" customHeight="1">
      <c r="A9" s="2"/>
      <c r="B9" s="15">
        <v>405</v>
      </c>
      <c r="C9" s="11" t="s">
        <v>37</v>
      </c>
      <c r="D9" s="11"/>
      <c r="E9" s="15">
        <v>2</v>
      </c>
      <c r="F9" s="16">
        <f>0.38*0.9*2</f>
        <v>0.684</v>
      </c>
      <c r="G9" s="16"/>
      <c r="H9" s="3"/>
      <c r="I9" s="2"/>
    </row>
    <row r="10" spans="1:9" ht="21" customHeight="1">
      <c r="A10" s="2"/>
      <c r="B10" s="15">
        <v>405</v>
      </c>
      <c r="C10" s="11" t="s">
        <v>38</v>
      </c>
      <c r="D10" s="11"/>
      <c r="E10" s="15">
        <v>1</v>
      </c>
      <c r="F10" s="16">
        <f>0.95*0.4</f>
        <v>0.38</v>
      </c>
      <c r="G10" s="16"/>
      <c r="H10" s="3"/>
      <c r="I10" s="2"/>
    </row>
    <row r="11" spans="1:13" ht="21" customHeight="1">
      <c r="A11" s="2"/>
      <c r="B11" s="15">
        <v>410</v>
      </c>
      <c r="C11" s="11" t="s">
        <v>37</v>
      </c>
      <c r="D11" s="11"/>
      <c r="E11" s="15">
        <v>2</v>
      </c>
      <c r="F11" s="16">
        <f>0.38*0.9*2</f>
        <v>0.684</v>
      </c>
      <c r="G11" s="16"/>
      <c r="H11" s="3"/>
      <c r="I11" s="2"/>
      <c r="M11" s="6"/>
    </row>
    <row r="12" spans="1:13" ht="21" customHeight="1">
      <c r="A12" s="2"/>
      <c r="B12" s="15">
        <v>410</v>
      </c>
      <c r="C12" s="11" t="s">
        <v>38</v>
      </c>
      <c r="D12" s="11"/>
      <c r="E12" s="15">
        <v>1</v>
      </c>
      <c r="F12" s="16">
        <f>0.95*0.4</f>
        <v>0.38</v>
      </c>
      <c r="G12" s="16"/>
      <c r="H12" s="3"/>
      <c r="I12" s="2"/>
      <c r="M12" s="6"/>
    </row>
    <row r="13" spans="1:10" ht="21" customHeight="1">
      <c r="A13" s="2"/>
      <c r="B13" s="15">
        <v>411</v>
      </c>
      <c r="C13" s="11" t="s">
        <v>37</v>
      </c>
      <c r="D13" s="11"/>
      <c r="E13" s="15">
        <v>2</v>
      </c>
      <c r="F13" s="16">
        <f>0.38*0.9*2</f>
        <v>0.684</v>
      </c>
      <c r="G13" s="16"/>
      <c r="H13" s="3"/>
      <c r="I13" s="2"/>
      <c r="J13" s="1"/>
    </row>
    <row r="14" spans="1:10" ht="21" customHeight="1">
      <c r="A14" s="2"/>
      <c r="B14" s="15">
        <v>411</v>
      </c>
      <c r="C14" s="11" t="s">
        <v>38</v>
      </c>
      <c r="D14" s="11"/>
      <c r="E14" s="15">
        <v>1</v>
      </c>
      <c r="F14" s="16">
        <f>0.95*0.4</f>
        <v>0.38</v>
      </c>
      <c r="G14" s="16"/>
      <c r="H14" s="3"/>
      <c r="I14" s="2"/>
      <c r="J14" s="1"/>
    </row>
    <row r="15" spans="1:10" ht="21" customHeight="1">
      <c r="A15" s="2"/>
      <c r="B15" s="15">
        <v>412</v>
      </c>
      <c r="C15" s="11" t="s">
        <v>37</v>
      </c>
      <c r="D15" s="11"/>
      <c r="E15" s="15">
        <v>2</v>
      </c>
      <c r="F15" s="16">
        <f>0.38*0.9*2</f>
        <v>0.684</v>
      </c>
      <c r="G15" s="16"/>
      <c r="H15" s="3"/>
      <c r="I15" s="2"/>
      <c r="J15" s="1"/>
    </row>
    <row r="16" spans="1:10" ht="21" customHeight="1">
      <c r="A16" s="2"/>
      <c r="B16" s="15">
        <v>412</v>
      </c>
      <c r="C16" s="11" t="s">
        <v>38</v>
      </c>
      <c r="D16" s="11"/>
      <c r="E16" s="15">
        <v>1</v>
      </c>
      <c r="F16" s="16">
        <f>0.95*0.4</f>
        <v>0.38</v>
      </c>
      <c r="G16" s="16"/>
      <c r="H16" s="3"/>
      <c r="I16" s="2"/>
      <c r="J16" s="1"/>
    </row>
    <row r="17" spans="1:10" ht="21" customHeight="1">
      <c r="A17" s="2"/>
      <c r="B17" s="15"/>
      <c r="C17" s="11"/>
      <c r="D17" s="11"/>
      <c r="E17" s="15">
        <f>SUM(E7:E16)</f>
        <v>15</v>
      </c>
      <c r="F17" s="16">
        <f>SUM(F7:F16)</f>
        <v>5.32</v>
      </c>
      <c r="G17" s="16"/>
      <c r="H17" s="3"/>
      <c r="I17" s="2"/>
      <c r="J17" s="1"/>
    </row>
    <row r="18" spans="1:10" ht="21" customHeight="1">
      <c r="A18" s="2"/>
      <c r="B18" s="15"/>
      <c r="C18" s="11"/>
      <c r="D18" s="11"/>
      <c r="E18" s="15" t="s">
        <v>23</v>
      </c>
      <c r="F18" s="18">
        <f>F17*600</f>
        <v>3192</v>
      </c>
      <c r="G18" s="18">
        <f>SUM(G7:G17)*750</f>
        <v>0</v>
      </c>
      <c r="H18" s="3"/>
      <c r="I18" s="2"/>
      <c r="J18" s="1"/>
    </row>
    <row r="19" spans="1:10" ht="21" customHeight="1">
      <c r="A19" s="2"/>
      <c r="B19" s="11"/>
      <c r="C19" s="11"/>
      <c r="D19" s="20" t="s">
        <v>56</v>
      </c>
      <c r="E19" s="30" t="s">
        <v>24</v>
      </c>
      <c r="F19" s="34">
        <f>F18+G18</f>
        <v>3192</v>
      </c>
      <c r="G19" s="34"/>
      <c r="H19" s="2"/>
      <c r="I19" s="2"/>
      <c r="J19" s="1"/>
    </row>
    <row r="20" spans="1:10" ht="21" customHeight="1">
      <c r="A20" s="2"/>
      <c r="B20" s="3"/>
      <c r="C20" s="3"/>
      <c r="D20" s="3"/>
      <c r="E20" s="4"/>
      <c r="F20" s="3"/>
      <c r="G20" s="2"/>
      <c r="H20" s="2"/>
      <c r="I20" s="2"/>
      <c r="J20" s="1"/>
    </row>
    <row r="21" spans="1:10" ht="21" customHeight="1">
      <c r="A21" s="2"/>
      <c r="B21" s="3"/>
      <c r="C21" s="3"/>
      <c r="D21" s="3"/>
      <c r="E21" s="3"/>
      <c r="F21" s="3"/>
      <c r="G21" s="2"/>
      <c r="H21" s="2"/>
      <c r="I21" s="2"/>
      <c r="J21" s="1"/>
    </row>
    <row r="22" spans="1:10" ht="21" customHeight="1">
      <c r="A22" s="2"/>
      <c r="B22" s="3"/>
      <c r="C22" s="3"/>
      <c r="D22" s="3"/>
      <c r="E22" s="3"/>
      <c r="F22" s="3"/>
      <c r="G22" s="2"/>
      <c r="H22" s="2"/>
      <c r="I22" s="2"/>
      <c r="J22" s="1"/>
    </row>
    <row r="23" spans="1:10" ht="21" customHeight="1">
      <c r="A23" s="2"/>
      <c r="B23" s="3"/>
      <c r="C23" s="3"/>
      <c r="D23" s="3"/>
      <c r="E23" s="3"/>
      <c r="F23" s="3"/>
      <c r="G23" s="2"/>
      <c r="H23" s="2"/>
      <c r="I23" s="2"/>
      <c r="J23" s="1"/>
    </row>
    <row r="24" spans="1:10" ht="21" customHeight="1">
      <c r="A24" s="2"/>
      <c r="B24" s="3"/>
      <c r="C24" s="3"/>
      <c r="D24" s="3"/>
      <c r="E24" s="3"/>
      <c r="F24" s="3"/>
      <c r="G24" s="2"/>
      <c r="H24" s="2"/>
      <c r="I24" s="2"/>
      <c r="J24" s="1"/>
    </row>
    <row r="25" spans="1:10" ht="20.25">
      <c r="A25" s="2"/>
      <c r="B25" s="3"/>
      <c r="C25" s="3"/>
      <c r="D25" s="3"/>
      <c r="E25" s="3"/>
      <c r="F25" s="3"/>
      <c r="G25" s="2"/>
      <c r="H25" s="2"/>
      <c r="I25" s="2"/>
      <c r="J25" s="1"/>
    </row>
    <row r="26" spans="1:10" ht="20.25">
      <c r="A26" s="2"/>
      <c r="B26" s="3"/>
      <c r="C26" s="3"/>
      <c r="D26" s="1"/>
      <c r="E26" s="1"/>
      <c r="F26" s="1"/>
      <c r="G26" s="1"/>
      <c r="H26" s="1"/>
      <c r="I26" s="1"/>
      <c r="J26" s="1"/>
    </row>
    <row r="27" spans="1:10" ht="20.25">
      <c r="A27" s="2"/>
      <c r="B27" s="3"/>
      <c r="C27" s="3"/>
      <c r="D27" s="1"/>
      <c r="E27" s="1"/>
      <c r="F27" s="1"/>
      <c r="G27" s="1"/>
      <c r="H27" s="1"/>
      <c r="I27" s="1"/>
      <c r="J27" s="1"/>
    </row>
    <row r="28" spans="1:10" ht="20.25">
      <c r="A28" s="2"/>
      <c r="B28" s="2"/>
      <c r="C28" s="2"/>
      <c r="D28" s="1"/>
      <c r="E28" s="1"/>
      <c r="F28" s="1"/>
      <c r="G28" s="1"/>
      <c r="H28" s="1"/>
      <c r="I28" s="1"/>
      <c r="J28" s="1"/>
    </row>
    <row r="29" spans="1:10" ht="6.75" customHeight="1">
      <c r="A29" s="2"/>
      <c r="B29" s="2"/>
      <c r="C29" s="2"/>
      <c r="D29" s="1"/>
      <c r="E29" s="1"/>
      <c r="F29" s="1"/>
      <c r="G29" s="1"/>
      <c r="H29" s="1"/>
      <c r="I29" s="1"/>
      <c r="J29" s="1"/>
    </row>
    <row r="30" spans="1:10" ht="20.25">
      <c r="A30" s="2"/>
      <c r="B30" s="2"/>
      <c r="C30" s="2"/>
      <c r="D30" s="1"/>
      <c r="E30" s="1"/>
      <c r="F30" s="1"/>
      <c r="G30" s="1"/>
      <c r="H30" s="1"/>
      <c r="I30" s="1"/>
      <c r="J30" s="1"/>
    </row>
    <row r="31" spans="1:10" ht="20.25">
      <c r="A31" s="2"/>
      <c r="B31" s="2"/>
      <c r="C31" s="2"/>
      <c r="D31" s="1"/>
      <c r="E31" s="1"/>
      <c r="F31" s="1"/>
      <c r="G31" s="1"/>
      <c r="H31" s="1"/>
      <c r="I31" s="1"/>
      <c r="J31" s="1"/>
    </row>
    <row r="32" spans="1:10" ht="20.25">
      <c r="A32" s="2"/>
      <c r="B32" s="2"/>
      <c r="C32" s="2"/>
      <c r="D32" s="1"/>
      <c r="E32" s="1"/>
      <c r="F32" s="1"/>
      <c r="G32" s="1"/>
      <c r="H32" s="1"/>
      <c r="I32" s="1"/>
      <c r="J32" s="1"/>
    </row>
    <row r="33" spans="1:10" ht="20.25">
      <c r="A33" s="2"/>
      <c r="B33" s="2"/>
      <c r="C33" s="2"/>
      <c r="D33" s="1"/>
      <c r="E33" s="1"/>
      <c r="F33" s="1"/>
      <c r="G33" s="1"/>
      <c r="H33" s="1"/>
      <c r="I33" s="1"/>
      <c r="J33" s="1"/>
    </row>
    <row r="34" spans="1:3" ht="20.25">
      <c r="A34" s="2"/>
      <c r="B34" s="2"/>
      <c r="C34" s="2"/>
    </row>
    <row r="35" spans="1:3" ht="20.25">
      <c r="A35" s="2"/>
      <c r="B35" s="2"/>
      <c r="C35" s="2"/>
    </row>
    <row r="36" spans="1:3" ht="20.25">
      <c r="A36" s="2"/>
      <c r="B36" s="2"/>
      <c r="C36" s="2"/>
    </row>
    <row r="37" spans="1:3" ht="20.25">
      <c r="A37" s="2"/>
      <c r="B37" s="2"/>
      <c r="C37" s="2"/>
    </row>
    <row r="38" spans="1:3" ht="20.25">
      <c r="A38" s="2"/>
      <c r="B38" s="2"/>
      <c r="C38" s="2"/>
    </row>
    <row r="39" spans="1:3" ht="20.25">
      <c r="A39" s="2"/>
      <c r="B39" s="2"/>
      <c r="C39" s="2"/>
    </row>
    <row r="40" spans="1:3" ht="20.25">
      <c r="A40" s="2"/>
      <c r="B40" s="2"/>
      <c r="C40" s="2"/>
    </row>
    <row r="41" spans="1:2" ht="20.25">
      <c r="A41" s="2"/>
      <c r="B41" s="2"/>
    </row>
    <row r="42" spans="1:2" ht="20.25">
      <c r="A42" s="2"/>
      <c r="B42" s="2"/>
    </row>
    <row r="43" spans="1:2" ht="20.25">
      <c r="A43" s="2"/>
      <c r="B43" s="2"/>
    </row>
    <row r="44" spans="1:2" ht="20.25">
      <c r="A44" s="2"/>
      <c r="B44" s="2"/>
    </row>
    <row r="45" spans="1:2" ht="20.25">
      <c r="A45" s="2"/>
      <c r="B45" s="2"/>
    </row>
    <row r="46" spans="1:2" ht="20.25">
      <c r="A46" s="2"/>
      <c r="B46" s="2"/>
    </row>
    <row r="47" spans="1:2" ht="20.25">
      <c r="A47" s="2"/>
      <c r="B47" s="2"/>
    </row>
    <row r="48" spans="1:2" ht="20.25">
      <c r="A48" s="2"/>
      <c r="B48" s="2"/>
    </row>
    <row r="49" spans="1:2" ht="20.25">
      <c r="A49" s="2"/>
      <c r="B49" s="2"/>
    </row>
    <row r="50" spans="1:2" ht="20.25">
      <c r="A50" s="2"/>
      <c r="B50" s="2"/>
    </row>
    <row r="51" spans="1:2" ht="20.25">
      <c r="A51" s="2"/>
      <c r="B51" s="2"/>
    </row>
    <row r="52" spans="1:2" ht="20.25">
      <c r="A52" s="2"/>
      <c r="B52" s="2"/>
    </row>
    <row r="53" spans="1:2" ht="20.25">
      <c r="A53" s="2"/>
      <c r="B53" s="2"/>
    </row>
    <row r="54" spans="1:2" ht="20.25">
      <c r="A54" s="2"/>
      <c r="B54" s="2"/>
    </row>
    <row r="55" spans="1:2" ht="20.25">
      <c r="A55" s="2"/>
      <c r="B55" s="2"/>
    </row>
    <row r="56" spans="1:2" ht="20.25">
      <c r="A56" s="2"/>
      <c r="B56" s="2"/>
    </row>
    <row r="57" spans="1:2" ht="20.25">
      <c r="A57" s="2"/>
      <c r="B57" s="2"/>
    </row>
    <row r="58" spans="1:2" ht="20.25">
      <c r="A58" s="2"/>
      <c r="B58" s="2"/>
    </row>
    <row r="59" spans="1:2" ht="20.25">
      <c r="A59" s="2"/>
      <c r="B59" s="2"/>
    </row>
    <row r="60" spans="1:2" ht="20.25">
      <c r="A60" s="2"/>
      <c r="B60" s="2"/>
    </row>
    <row r="61" spans="1:2" ht="20.25">
      <c r="A61" s="2"/>
      <c r="B61" s="2"/>
    </row>
    <row r="62" spans="1:2" ht="20.25">
      <c r="A62" s="2"/>
      <c r="B62" s="2"/>
    </row>
    <row r="63" spans="1:2" ht="20.25">
      <c r="A63" s="2"/>
      <c r="B63" s="2"/>
    </row>
    <row r="64" spans="1:2" ht="20.25">
      <c r="A64" s="2"/>
      <c r="B64" s="2"/>
    </row>
    <row r="65" spans="1:2" ht="20.25">
      <c r="A65" s="2"/>
      <c r="B65" s="2"/>
    </row>
    <row r="66" spans="1:2" ht="20.25">
      <c r="A66" s="2"/>
      <c r="B66" s="2"/>
    </row>
    <row r="67" spans="1:2" ht="20.25">
      <c r="A67" s="2"/>
      <c r="B67" s="2"/>
    </row>
    <row r="68" spans="1:2" ht="20.25">
      <c r="A68" s="2"/>
      <c r="B68" s="2"/>
    </row>
    <row r="69" spans="1:2" ht="20.25">
      <c r="A69" s="2"/>
      <c r="B69" s="2"/>
    </row>
    <row r="70" spans="1:2" ht="20.25">
      <c r="A70" s="2"/>
      <c r="B70" s="2"/>
    </row>
    <row r="71" spans="1:2" ht="20.25">
      <c r="A71" s="2"/>
      <c r="B71" s="2"/>
    </row>
    <row r="72" spans="1:2" ht="20.25">
      <c r="A72" s="2"/>
      <c r="B72" s="2"/>
    </row>
    <row r="73" spans="1:2" ht="20.25">
      <c r="A73" s="2"/>
      <c r="B73" s="2"/>
    </row>
    <row r="74" spans="1:2" ht="20.25">
      <c r="A74" s="2"/>
      <c r="B74" s="2"/>
    </row>
    <row r="75" spans="1:2" ht="20.25">
      <c r="A75" s="2"/>
      <c r="B75" s="2"/>
    </row>
    <row r="76" spans="1:2" ht="20.25">
      <c r="A76" s="2"/>
      <c r="B76" s="2"/>
    </row>
    <row r="77" spans="1:2" ht="20.25">
      <c r="A77" s="2"/>
      <c r="B77" s="2"/>
    </row>
    <row r="78" spans="1:2" ht="20.25">
      <c r="A78" s="2"/>
      <c r="B78" s="2"/>
    </row>
    <row r="79" spans="1:2" ht="20.25">
      <c r="A79" s="2"/>
      <c r="B79" s="2"/>
    </row>
    <row r="80" spans="1:2" ht="20.25">
      <c r="A80" s="2"/>
      <c r="B80" s="2"/>
    </row>
    <row r="81" spans="1:2" ht="20.25">
      <c r="A81" s="2"/>
      <c r="B81" s="2"/>
    </row>
    <row r="82" spans="1:2" ht="20.25">
      <c r="A82" s="2"/>
      <c r="B82" s="2"/>
    </row>
    <row r="83" spans="1:2" ht="20.25">
      <c r="A83" s="2"/>
      <c r="B83" s="2"/>
    </row>
    <row r="84" spans="1:2" ht="20.25">
      <c r="A84" s="2"/>
      <c r="B84" s="2"/>
    </row>
    <row r="85" spans="1:2" ht="20.25">
      <c r="A85" s="2"/>
      <c r="B85" s="2"/>
    </row>
    <row r="86" spans="1:2" ht="20.25">
      <c r="A86" s="2"/>
      <c r="B86" s="2"/>
    </row>
    <row r="87" spans="1:2" ht="20.25">
      <c r="A87" s="2"/>
      <c r="B87" s="2"/>
    </row>
    <row r="88" spans="1:2" ht="20.25">
      <c r="A88" s="2"/>
      <c r="B88" s="2"/>
    </row>
    <row r="89" spans="1:2" ht="20.25">
      <c r="A89" s="2"/>
      <c r="B89" s="2"/>
    </row>
    <row r="90" spans="1:2" ht="20.25">
      <c r="A90" s="2"/>
      <c r="B90" s="2"/>
    </row>
    <row r="91" spans="1:2" ht="20.25">
      <c r="A91" s="2"/>
      <c r="B91" s="2"/>
    </row>
    <row r="92" spans="1:2" ht="20.25">
      <c r="A92" s="2"/>
      <c r="B92" s="2"/>
    </row>
    <row r="93" spans="1:2" ht="20.25">
      <c r="A93" s="2"/>
      <c r="B93" s="2"/>
    </row>
    <row r="94" spans="1:2" ht="20.25">
      <c r="A94" s="2"/>
      <c r="B94" s="2"/>
    </row>
    <row r="95" spans="1:2" ht="20.25">
      <c r="A95" s="2"/>
      <c r="B95" s="2"/>
    </row>
    <row r="96" spans="1:2" ht="20.25">
      <c r="A96" s="2"/>
      <c r="B96" s="2"/>
    </row>
    <row r="97" spans="1:2" ht="20.25">
      <c r="A97" s="2"/>
      <c r="B97" s="2"/>
    </row>
  </sheetData>
  <sheetProtection selectLockedCells="1" selectUnlockedCells="1"/>
  <mergeCells count="1">
    <mergeCell ref="F19:G19"/>
  </mergeCells>
  <printOptions/>
  <pageMargins left="0.7" right="0.7" top="0.787401575" bottom="0.787401575" header="0.3" footer="0.3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workbookViewId="0" topLeftCell="A1">
      <selection activeCell="B4" sqref="B4"/>
    </sheetView>
  </sheetViews>
  <sheetFormatPr defaultColWidth="9.140625" defaultRowHeight="15"/>
  <cols>
    <col min="1" max="1" width="2.140625" style="0" customWidth="1"/>
    <col min="2" max="2" width="16.8515625" style="0" customWidth="1"/>
    <col min="3" max="3" width="45.28125" style="0" customWidth="1"/>
    <col min="4" max="4" width="30.00390625" style="0" customWidth="1"/>
    <col min="5" max="5" width="7.7109375" style="0" customWidth="1"/>
    <col min="6" max="6" width="14.7109375" style="0" customWidth="1"/>
    <col min="7" max="7" width="15.28125" style="0" customWidth="1"/>
  </cols>
  <sheetData>
    <row r="1" spans="1:10" ht="49.5" customHeight="1">
      <c r="A1" s="2"/>
      <c r="B1" s="7" t="s">
        <v>0</v>
      </c>
      <c r="C1" s="2"/>
      <c r="D1" s="2"/>
      <c r="E1" s="2"/>
      <c r="F1" s="2"/>
      <c r="G1" s="2"/>
      <c r="H1" s="2"/>
      <c r="I1" s="2"/>
      <c r="J1" s="1"/>
    </row>
    <row r="2" spans="1:10" ht="21" customHeight="1">
      <c r="A2" s="2"/>
      <c r="B2" s="2"/>
      <c r="C2" s="2"/>
      <c r="D2" s="2"/>
      <c r="E2" s="2"/>
      <c r="F2" s="2"/>
      <c r="G2" s="2"/>
      <c r="H2" s="2"/>
      <c r="I2" s="2"/>
      <c r="J2" s="1"/>
    </row>
    <row r="3" spans="1:10" ht="21" customHeight="1">
      <c r="A3" s="2"/>
      <c r="B3" s="2"/>
      <c r="C3" s="2"/>
      <c r="D3" s="2"/>
      <c r="E3" s="2"/>
      <c r="F3" s="2"/>
      <c r="G3" s="2"/>
      <c r="H3" s="2"/>
      <c r="I3" s="2"/>
      <c r="J3" s="1"/>
    </row>
    <row r="4" spans="1:10" ht="21" customHeight="1">
      <c r="A4" s="2"/>
      <c r="B4" s="31" t="s">
        <v>30</v>
      </c>
      <c r="C4" s="16" t="s">
        <v>25</v>
      </c>
      <c r="D4" s="11"/>
      <c r="E4" s="11"/>
      <c r="F4" s="11"/>
      <c r="G4" s="12"/>
      <c r="H4" s="2"/>
      <c r="I4" s="2"/>
      <c r="J4" s="1"/>
    </row>
    <row r="5" spans="1:10" ht="7.5" customHeight="1">
      <c r="A5" s="2"/>
      <c r="B5" s="11"/>
      <c r="C5" s="11"/>
      <c r="D5" s="11"/>
      <c r="E5" s="11"/>
      <c r="F5" s="11"/>
      <c r="G5" s="12"/>
      <c r="H5" s="2"/>
      <c r="I5" s="2"/>
      <c r="J5" s="1"/>
    </row>
    <row r="6" spans="1:9" ht="53.25" customHeight="1">
      <c r="A6" s="2"/>
      <c r="B6" s="13" t="s">
        <v>2</v>
      </c>
      <c r="C6" s="14" t="s">
        <v>28</v>
      </c>
      <c r="D6" s="32" t="s">
        <v>7</v>
      </c>
      <c r="E6" s="14" t="s">
        <v>3</v>
      </c>
      <c r="F6" s="14" t="s">
        <v>21</v>
      </c>
      <c r="G6" s="14" t="s">
        <v>22</v>
      </c>
      <c r="H6" s="3"/>
      <c r="I6" s="2"/>
    </row>
    <row r="7" spans="1:9" ht="21" customHeight="1">
      <c r="A7" s="2"/>
      <c r="B7" s="15">
        <v>626</v>
      </c>
      <c r="C7" s="11" t="s">
        <v>27</v>
      </c>
      <c r="D7" s="11"/>
      <c r="E7" s="15">
        <v>1</v>
      </c>
      <c r="F7" s="16">
        <f>0.415*2</f>
        <v>0.83</v>
      </c>
      <c r="G7" s="16"/>
      <c r="H7" s="3"/>
      <c r="I7" s="2"/>
    </row>
    <row r="8" spans="1:10" ht="21" customHeight="1">
      <c r="A8" s="2"/>
      <c r="B8" s="15"/>
      <c r="C8" s="11"/>
      <c r="D8" s="11"/>
      <c r="E8" s="15" t="s">
        <v>23</v>
      </c>
      <c r="F8" s="18">
        <f>F7*600</f>
        <v>498</v>
      </c>
      <c r="G8" s="18">
        <f>SUM(G7:G7)*750</f>
        <v>0</v>
      </c>
      <c r="H8" s="3"/>
      <c r="I8" s="2"/>
      <c r="J8" s="1"/>
    </row>
    <row r="9" spans="1:10" ht="21" customHeight="1">
      <c r="A9" s="2"/>
      <c r="B9" s="11"/>
      <c r="C9" s="11"/>
      <c r="D9" s="20" t="s">
        <v>56</v>
      </c>
      <c r="E9" s="30" t="s">
        <v>29</v>
      </c>
      <c r="F9" s="34">
        <f>F8+G8</f>
        <v>498</v>
      </c>
      <c r="G9" s="34"/>
      <c r="H9" s="2"/>
      <c r="I9" s="2"/>
      <c r="J9" s="1"/>
    </row>
    <row r="10" spans="1:10" ht="21" customHeight="1">
      <c r="A10" s="2"/>
      <c r="B10" s="3"/>
      <c r="C10" s="3"/>
      <c r="D10" s="3"/>
      <c r="E10" s="4"/>
      <c r="F10" s="3"/>
      <c r="G10" s="2"/>
      <c r="H10" s="2"/>
      <c r="I10" s="2"/>
      <c r="J10" s="1"/>
    </row>
    <row r="11" spans="1:10" ht="21" customHeight="1">
      <c r="A11" s="2"/>
      <c r="B11" s="3"/>
      <c r="C11" s="3"/>
      <c r="D11" s="3"/>
      <c r="E11" s="3"/>
      <c r="F11" s="3"/>
      <c r="G11" s="2"/>
      <c r="H11" s="2"/>
      <c r="I11" s="2"/>
      <c r="J11" s="1"/>
    </row>
    <row r="12" spans="1:10" ht="21" customHeight="1">
      <c r="A12" s="2"/>
      <c r="B12" s="3"/>
      <c r="C12" s="3"/>
      <c r="D12" s="3"/>
      <c r="E12" s="3"/>
      <c r="F12" s="3"/>
      <c r="G12" s="2"/>
      <c r="H12" s="2"/>
      <c r="I12" s="2"/>
      <c r="J12" s="1"/>
    </row>
    <row r="13" spans="1:10" ht="21" customHeight="1">
      <c r="A13" s="2"/>
      <c r="B13" s="3"/>
      <c r="C13" s="3"/>
      <c r="D13" s="3"/>
      <c r="E13" s="3"/>
      <c r="F13" s="3"/>
      <c r="G13" s="2"/>
      <c r="H13" s="2"/>
      <c r="I13" s="2"/>
      <c r="J13" s="1"/>
    </row>
    <row r="14" spans="1:10" ht="21" customHeight="1">
      <c r="A14" s="2"/>
      <c r="B14" s="3"/>
      <c r="C14" s="3"/>
      <c r="D14" s="3"/>
      <c r="E14" s="3"/>
      <c r="F14" s="3"/>
      <c r="G14" s="2"/>
      <c r="H14" s="2"/>
      <c r="I14" s="2"/>
      <c r="J14" s="1"/>
    </row>
    <row r="15" spans="1:10" ht="20.25">
      <c r="A15" s="2"/>
      <c r="B15" s="3"/>
      <c r="C15" s="3"/>
      <c r="D15" s="3"/>
      <c r="E15" s="3"/>
      <c r="F15" s="3"/>
      <c r="G15" s="2"/>
      <c r="H15" s="2"/>
      <c r="I15" s="2"/>
      <c r="J15" s="1"/>
    </row>
    <row r="16" spans="1:10" ht="20.25">
      <c r="A16" s="2"/>
      <c r="B16" s="3"/>
      <c r="C16" s="3"/>
      <c r="D16" s="1"/>
      <c r="E16" s="1"/>
      <c r="F16" s="1"/>
      <c r="G16" s="1"/>
      <c r="H16" s="1"/>
      <c r="I16" s="1"/>
      <c r="J16" s="1"/>
    </row>
    <row r="17" spans="1:10" ht="20.25">
      <c r="A17" s="2"/>
      <c r="B17" s="3"/>
      <c r="C17" s="3"/>
      <c r="D17" s="1"/>
      <c r="E17" s="1"/>
      <c r="F17" s="1"/>
      <c r="G17" s="1"/>
      <c r="H17" s="1"/>
      <c r="I17" s="1"/>
      <c r="J17" s="1"/>
    </row>
    <row r="18" spans="1:10" ht="20.25">
      <c r="A18" s="2"/>
      <c r="B18" s="2"/>
      <c r="C18" s="2"/>
      <c r="D18" s="1"/>
      <c r="E18" s="1"/>
      <c r="F18" s="1"/>
      <c r="G18" s="1"/>
      <c r="H18" s="1"/>
      <c r="I18" s="1"/>
      <c r="J18" s="1"/>
    </row>
    <row r="19" spans="1:10" ht="6.75" customHeight="1">
      <c r="A19" s="2"/>
      <c r="B19" s="2"/>
      <c r="C19" s="2"/>
      <c r="D19" s="1"/>
      <c r="E19" s="1"/>
      <c r="F19" s="1"/>
      <c r="G19" s="1"/>
      <c r="H19" s="1"/>
      <c r="I19" s="1"/>
      <c r="J19" s="1"/>
    </row>
    <row r="20" spans="1:10" ht="20.25">
      <c r="A20" s="2"/>
      <c r="B20" s="2"/>
      <c r="C20" s="2"/>
      <c r="D20" s="1"/>
      <c r="E20" s="1"/>
      <c r="F20" s="1"/>
      <c r="G20" s="1"/>
      <c r="H20" s="1"/>
      <c r="I20" s="1"/>
      <c r="J20" s="1"/>
    </row>
    <row r="21" spans="1:10" ht="20.25">
      <c r="A21" s="2"/>
      <c r="B21" s="2"/>
      <c r="C21" s="2"/>
      <c r="D21" s="1"/>
      <c r="E21" s="1"/>
      <c r="F21" s="1"/>
      <c r="G21" s="1"/>
      <c r="H21" s="1"/>
      <c r="I21" s="1"/>
      <c r="J21" s="1"/>
    </row>
    <row r="22" spans="1:10" ht="20.25">
      <c r="A22" s="2"/>
      <c r="B22" s="2"/>
      <c r="C22" s="2"/>
      <c r="D22" s="1"/>
      <c r="E22" s="1"/>
      <c r="F22" s="1"/>
      <c r="G22" s="1"/>
      <c r="H22" s="1"/>
      <c r="I22" s="1"/>
      <c r="J22" s="1"/>
    </row>
    <row r="23" spans="1:10" ht="20.25">
      <c r="A23" s="2"/>
      <c r="B23" s="2"/>
      <c r="C23" s="2"/>
      <c r="D23" s="1"/>
      <c r="E23" s="1"/>
      <c r="F23" s="1"/>
      <c r="G23" s="1"/>
      <c r="H23" s="1"/>
      <c r="I23" s="1"/>
      <c r="J23" s="1"/>
    </row>
    <row r="24" spans="1:3" ht="20.25">
      <c r="A24" s="2"/>
      <c r="B24" s="2"/>
      <c r="C24" s="2"/>
    </row>
    <row r="25" spans="1:3" ht="20.25">
      <c r="A25" s="2"/>
      <c r="B25" s="2"/>
      <c r="C25" s="2"/>
    </row>
    <row r="26" spans="1:3" ht="20.25">
      <c r="A26" s="2"/>
      <c r="B26" s="2"/>
      <c r="C26" s="2"/>
    </row>
    <row r="27" spans="1:3" ht="20.25">
      <c r="A27" s="2"/>
      <c r="B27" s="2"/>
      <c r="C27" s="2"/>
    </row>
    <row r="28" spans="1:3" ht="20.25">
      <c r="A28" s="2"/>
      <c r="B28" s="2"/>
      <c r="C28" s="2"/>
    </row>
    <row r="29" spans="1:3" ht="20.25">
      <c r="A29" s="2"/>
      <c r="B29" s="2"/>
      <c r="C29" s="2"/>
    </row>
    <row r="30" spans="1:3" ht="20.25">
      <c r="A30" s="2"/>
      <c r="B30" s="2"/>
      <c r="C30" s="2"/>
    </row>
    <row r="31" spans="1:2" ht="20.25">
      <c r="A31" s="2"/>
      <c r="B31" s="2"/>
    </row>
    <row r="32" spans="1:2" ht="20.25">
      <c r="A32" s="2"/>
      <c r="B32" s="2"/>
    </row>
    <row r="33" spans="1:2" ht="20.25">
      <c r="A33" s="2"/>
      <c r="B33" s="2"/>
    </row>
    <row r="34" spans="1:2" ht="20.25">
      <c r="A34" s="2"/>
      <c r="B34" s="2"/>
    </row>
    <row r="35" spans="1:2" ht="20.25">
      <c r="A35" s="2"/>
      <c r="B35" s="2"/>
    </row>
    <row r="36" spans="1:2" ht="20.25">
      <c r="A36" s="2"/>
      <c r="B36" s="2"/>
    </row>
    <row r="37" spans="1:2" ht="20.25">
      <c r="A37" s="2"/>
      <c r="B37" s="2"/>
    </row>
    <row r="38" spans="1:2" ht="20.25">
      <c r="A38" s="2"/>
      <c r="B38" s="2"/>
    </row>
    <row r="39" spans="1:2" ht="20.25">
      <c r="A39" s="2"/>
      <c r="B39" s="2"/>
    </row>
    <row r="40" spans="1:2" ht="20.25">
      <c r="A40" s="2"/>
      <c r="B40" s="2"/>
    </row>
    <row r="41" spans="1:2" ht="20.25">
      <c r="A41" s="2"/>
      <c r="B41" s="2"/>
    </row>
    <row r="42" spans="1:2" ht="20.25">
      <c r="A42" s="2"/>
      <c r="B42" s="2"/>
    </row>
    <row r="43" spans="1:2" ht="20.25">
      <c r="A43" s="2"/>
      <c r="B43" s="2"/>
    </row>
    <row r="44" spans="1:2" ht="20.25">
      <c r="A44" s="2"/>
      <c r="B44" s="2"/>
    </row>
    <row r="45" spans="1:2" ht="20.25">
      <c r="A45" s="2"/>
      <c r="B45" s="2"/>
    </row>
    <row r="46" spans="1:2" ht="20.25">
      <c r="A46" s="2"/>
      <c r="B46" s="2"/>
    </row>
    <row r="47" spans="1:2" ht="20.25">
      <c r="A47" s="2"/>
      <c r="B47" s="2"/>
    </row>
    <row r="48" spans="1:2" ht="20.25">
      <c r="A48" s="2"/>
      <c r="B48" s="2"/>
    </row>
    <row r="49" spans="1:2" ht="20.25">
      <c r="A49" s="2"/>
      <c r="B49" s="2"/>
    </row>
    <row r="50" spans="1:2" ht="20.25">
      <c r="A50" s="2"/>
      <c r="B50" s="2"/>
    </row>
    <row r="51" spans="1:2" ht="20.25">
      <c r="A51" s="2"/>
      <c r="B51" s="2"/>
    </row>
    <row r="52" spans="1:2" ht="20.25">
      <c r="A52" s="2"/>
      <c r="B52" s="2"/>
    </row>
    <row r="53" spans="1:2" ht="20.25">
      <c r="A53" s="2"/>
      <c r="B53" s="2"/>
    </row>
    <row r="54" spans="1:2" ht="20.25">
      <c r="A54" s="2"/>
      <c r="B54" s="2"/>
    </row>
    <row r="55" spans="1:2" ht="20.25">
      <c r="A55" s="2"/>
      <c r="B55" s="2"/>
    </row>
    <row r="56" spans="1:2" ht="20.25">
      <c r="A56" s="2"/>
      <c r="B56" s="2"/>
    </row>
    <row r="57" spans="1:2" ht="20.25">
      <c r="A57" s="2"/>
      <c r="B57" s="2"/>
    </row>
    <row r="58" spans="1:2" ht="20.25">
      <c r="A58" s="2"/>
      <c r="B58" s="2"/>
    </row>
    <row r="59" spans="1:2" ht="20.25">
      <c r="A59" s="2"/>
      <c r="B59" s="2"/>
    </row>
    <row r="60" spans="1:2" ht="20.25">
      <c r="A60" s="2"/>
      <c r="B60" s="2"/>
    </row>
    <row r="61" spans="1:2" ht="20.25">
      <c r="A61" s="2"/>
      <c r="B61" s="2"/>
    </row>
    <row r="62" spans="1:2" ht="20.25">
      <c r="A62" s="2"/>
      <c r="B62" s="2"/>
    </row>
    <row r="63" spans="1:2" ht="20.25">
      <c r="A63" s="2"/>
      <c r="B63" s="2"/>
    </row>
    <row r="64" spans="1:2" ht="20.25">
      <c r="A64" s="2"/>
      <c r="B64" s="2"/>
    </row>
    <row r="65" spans="1:2" ht="20.25">
      <c r="A65" s="2"/>
      <c r="B65" s="2"/>
    </row>
    <row r="66" spans="1:2" ht="20.25">
      <c r="A66" s="2"/>
      <c r="B66" s="2"/>
    </row>
    <row r="67" spans="1:2" ht="20.25">
      <c r="A67" s="2"/>
      <c r="B67" s="2"/>
    </row>
    <row r="68" spans="1:2" ht="20.25">
      <c r="A68" s="2"/>
      <c r="B68" s="2"/>
    </row>
    <row r="69" spans="1:2" ht="20.25">
      <c r="A69" s="2"/>
      <c r="B69" s="2"/>
    </row>
    <row r="70" spans="1:2" ht="20.25">
      <c r="A70" s="2"/>
      <c r="B70" s="2"/>
    </row>
    <row r="71" spans="1:2" ht="20.25">
      <c r="A71" s="2"/>
      <c r="B71" s="2"/>
    </row>
    <row r="72" spans="1:2" ht="20.25">
      <c r="A72" s="2"/>
      <c r="B72" s="2"/>
    </row>
    <row r="73" spans="1:2" ht="20.25">
      <c r="A73" s="2"/>
      <c r="B73" s="2"/>
    </row>
    <row r="74" spans="1:2" ht="20.25">
      <c r="A74" s="2"/>
      <c r="B74" s="2"/>
    </row>
    <row r="75" spans="1:2" ht="20.25">
      <c r="A75" s="2"/>
      <c r="B75" s="2"/>
    </row>
    <row r="76" spans="1:2" ht="20.25">
      <c r="A76" s="2"/>
      <c r="B76" s="2"/>
    </row>
    <row r="77" spans="1:2" ht="20.25">
      <c r="A77" s="2"/>
      <c r="B77" s="2"/>
    </row>
    <row r="78" spans="1:2" ht="20.25">
      <c r="A78" s="2"/>
      <c r="B78" s="2"/>
    </row>
    <row r="79" spans="1:2" ht="20.25">
      <c r="A79" s="2"/>
      <c r="B79" s="2"/>
    </row>
    <row r="80" spans="1:2" ht="20.25">
      <c r="A80" s="2"/>
      <c r="B80" s="2"/>
    </row>
    <row r="81" spans="1:2" ht="20.25">
      <c r="A81" s="2"/>
      <c r="B81" s="2"/>
    </row>
    <row r="82" spans="1:2" ht="20.25">
      <c r="A82" s="2"/>
      <c r="B82" s="2"/>
    </row>
    <row r="83" spans="1:2" ht="20.25">
      <c r="A83" s="2"/>
      <c r="B83" s="2"/>
    </row>
    <row r="84" spans="1:2" ht="20.25">
      <c r="A84" s="2"/>
      <c r="B84" s="2"/>
    </row>
    <row r="85" spans="1:2" ht="20.25">
      <c r="A85" s="2"/>
      <c r="B85" s="2"/>
    </row>
    <row r="86" spans="1:2" ht="20.25">
      <c r="A86" s="2"/>
      <c r="B86" s="2"/>
    </row>
    <row r="87" spans="1:2" ht="20.25">
      <c r="A87" s="2"/>
      <c r="B87" s="2"/>
    </row>
  </sheetData>
  <sheetProtection selectLockedCells="1" selectUnlockedCells="1"/>
  <mergeCells count="1">
    <mergeCell ref="F9:G9"/>
  </mergeCells>
  <printOptions/>
  <pageMargins left="0.7" right="0.7" top="0.787401575" bottom="0.787401575" header="0.3" footer="0.3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workbookViewId="0" topLeftCell="A1">
      <selection activeCell="B4" sqref="B4:E4"/>
    </sheetView>
  </sheetViews>
  <sheetFormatPr defaultColWidth="9.140625" defaultRowHeight="15"/>
  <cols>
    <col min="1" max="1" width="2.140625" style="0" customWidth="1"/>
    <col min="2" max="2" width="16.8515625" style="0" customWidth="1"/>
    <col min="3" max="3" width="17.7109375" style="0" customWidth="1"/>
    <col min="4" max="4" width="17.140625" style="0" customWidth="1"/>
    <col min="5" max="5" width="15.28125" style="0" customWidth="1"/>
    <col min="11" max="11" width="12.421875" style="0" bestFit="1" customWidth="1"/>
  </cols>
  <sheetData>
    <row r="1" spans="1:8" ht="49.5" customHeight="1">
      <c r="A1" s="2"/>
      <c r="B1" s="7" t="s">
        <v>0</v>
      </c>
      <c r="C1" s="2"/>
      <c r="D1" s="2"/>
      <c r="E1" s="2"/>
      <c r="F1" s="2"/>
      <c r="G1" s="2"/>
      <c r="H1" s="1"/>
    </row>
    <row r="2" spans="1:8" ht="12.75" customHeight="1">
      <c r="A2" s="2"/>
      <c r="B2" s="2"/>
      <c r="C2" s="2"/>
      <c r="D2" s="2"/>
      <c r="E2" s="2"/>
      <c r="F2" s="2"/>
      <c r="G2" s="2"/>
      <c r="H2" s="1"/>
    </row>
    <row r="3" spans="1:8" ht="21" customHeight="1">
      <c r="A3" s="2"/>
      <c r="B3" s="2"/>
      <c r="C3" s="2"/>
      <c r="D3" s="2"/>
      <c r="E3" s="2"/>
      <c r="F3" s="2"/>
      <c r="G3" s="2"/>
      <c r="H3" s="1"/>
    </row>
    <row r="4" spans="1:8" ht="52.5" customHeight="1">
      <c r="A4" s="2"/>
      <c r="B4" s="35" t="s">
        <v>50</v>
      </c>
      <c r="C4" s="35"/>
      <c r="D4" s="35"/>
      <c r="E4" s="35"/>
      <c r="F4" s="2"/>
      <c r="G4" s="2"/>
      <c r="H4" s="1"/>
    </row>
    <row r="5" spans="1:8" ht="7.5" customHeight="1">
      <c r="A5" s="2"/>
      <c r="B5" s="11"/>
      <c r="C5" s="11"/>
      <c r="D5" s="11"/>
      <c r="E5" s="12"/>
      <c r="F5" s="2"/>
      <c r="G5" s="2"/>
      <c r="H5" s="1"/>
    </row>
    <row r="6" spans="1:7" ht="53.25" customHeight="1">
      <c r="A6" s="2"/>
      <c r="B6" s="13"/>
      <c r="C6" s="14" t="s">
        <v>3</v>
      </c>
      <c r="D6" s="14" t="s">
        <v>35</v>
      </c>
      <c r="E6" s="14" t="s">
        <v>36</v>
      </c>
      <c r="F6" s="3"/>
      <c r="G6" s="2"/>
    </row>
    <row r="7" spans="1:7" ht="21" customHeight="1">
      <c r="A7" s="2"/>
      <c r="B7" s="15" t="s">
        <v>26</v>
      </c>
      <c r="C7" s="15">
        <v>1</v>
      </c>
      <c r="D7" s="16">
        <f>'6.NP'!F7</f>
        <v>0.83</v>
      </c>
      <c r="E7" s="17"/>
      <c r="F7" s="3"/>
      <c r="G7" s="2"/>
    </row>
    <row r="8" spans="1:8" ht="21" customHeight="1">
      <c r="A8" s="2"/>
      <c r="B8" s="15"/>
      <c r="C8" s="15" t="s">
        <v>23</v>
      </c>
      <c r="D8" s="18">
        <f>'6.NP'!F8</f>
        <v>498</v>
      </c>
      <c r="E8" s="18"/>
      <c r="F8" s="3"/>
      <c r="G8" s="2"/>
      <c r="H8" s="1"/>
    </row>
    <row r="9" spans="1:11" ht="21" customHeight="1">
      <c r="A9" s="2"/>
      <c r="B9" s="15" t="s">
        <v>31</v>
      </c>
      <c r="C9" s="15">
        <f>'5.NP'!E17</f>
        <v>15</v>
      </c>
      <c r="D9" s="16">
        <f>'5.NP'!F17</f>
        <v>5.32</v>
      </c>
      <c r="E9" s="17"/>
      <c r="F9" s="3"/>
      <c r="G9" s="2"/>
      <c r="H9" s="1"/>
      <c r="K9" s="8"/>
    </row>
    <row r="10" spans="1:8" ht="21" customHeight="1">
      <c r="A10" s="2"/>
      <c r="B10" s="15"/>
      <c r="C10" s="15" t="s">
        <v>23</v>
      </c>
      <c r="D10" s="18">
        <f>'5.NP'!F18</f>
        <v>3192</v>
      </c>
      <c r="E10" s="18"/>
      <c r="F10" s="3"/>
      <c r="G10" s="2"/>
      <c r="H10" s="1"/>
    </row>
    <row r="11" spans="1:11" ht="21" customHeight="1">
      <c r="A11" s="2"/>
      <c r="B11" s="15" t="s">
        <v>32</v>
      </c>
      <c r="C11" s="15">
        <f>'4.NP'!E21</f>
        <v>24</v>
      </c>
      <c r="D11" s="16">
        <f>'4.NP'!F21</f>
        <v>9.562999999999999</v>
      </c>
      <c r="E11" s="17"/>
      <c r="F11" s="3"/>
      <c r="G11" s="2"/>
      <c r="H11" s="1"/>
      <c r="K11" s="9"/>
    </row>
    <row r="12" spans="1:11" ht="21" customHeight="1">
      <c r="A12" s="2"/>
      <c r="B12" s="15"/>
      <c r="C12" s="15" t="s">
        <v>23</v>
      </c>
      <c r="D12" s="18">
        <f>'4.NP'!F22</f>
        <v>5737.799999999999</v>
      </c>
      <c r="E12" s="18"/>
      <c r="F12" s="3"/>
      <c r="G12" s="2"/>
      <c r="H12" s="1"/>
      <c r="K12" s="9"/>
    </row>
    <row r="13" spans="1:11" ht="21" customHeight="1">
      <c r="A13" s="2"/>
      <c r="B13" s="15" t="s">
        <v>33</v>
      </c>
      <c r="C13" s="15">
        <f>'3.NP'!E23</f>
        <v>27</v>
      </c>
      <c r="D13" s="16">
        <f>'3.NP'!F23</f>
        <v>15.311499999999999</v>
      </c>
      <c r="E13" s="17"/>
      <c r="F13" s="3"/>
      <c r="G13" s="2"/>
      <c r="H13" s="1"/>
      <c r="K13" s="9"/>
    </row>
    <row r="14" spans="1:8" ht="21" customHeight="1">
      <c r="A14" s="2"/>
      <c r="B14" s="15"/>
      <c r="C14" s="15" t="s">
        <v>23</v>
      </c>
      <c r="D14" s="18">
        <f>'3.NP'!F24</f>
        <v>9186.9</v>
      </c>
      <c r="E14" s="18"/>
      <c r="F14" s="3"/>
      <c r="G14" s="2"/>
      <c r="H14" s="1"/>
    </row>
    <row r="15" spans="1:11" ht="20.25">
      <c r="A15" s="2"/>
      <c r="B15" s="15" t="s">
        <v>34</v>
      </c>
      <c r="C15" s="15">
        <f>'2.NP'!E21</f>
        <v>29</v>
      </c>
      <c r="D15" s="16">
        <f>'2.NP'!F21</f>
        <v>13.229999999999999</v>
      </c>
      <c r="E15" s="17"/>
      <c r="F15" s="3"/>
      <c r="G15" s="2"/>
      <c r="H15" s="1"/>
      <c r="K15" s="10"/>
    </row>
    <row r="16" spans="1:8" ht="20.25">
      <c r="A16" s="2"/>
      <c r="B16" s="15"/>
      <c r="C16" s="15" t="s">
        <v>23</v>
      </c>
      <c r="D16" s="18">
        <f>'2.NP'!F22</f>
        <v>7937.999999999999</v>
      </c>
      <c r="E16" s="18"/>
      <c r="F16" s="1"/>
      <c r="G16" s="1"/>
      <c r="H16" s="1"/>
    </row>
    <row r="17" spans="1:11" ht="20.25">
      <c r="A17" s="2"/>
      <c r="B17" s="15" t="s">
        <v>1</v>
      </c>
      <c r="C17" s="15">
        <f>'1.NP'!E31</f>
        <v>29</v>
      </c>
      <c r="D17" s="16">
        <f>'1.NP'!F31</f>
        <v>30.842499999999998</v>
      </c>
      <c r="E17" s="16">
        <f>'1.NP'!G31</f>
        <v>106.30000000000001</v>
      </c>
      <c r="F17" s="1"/>
      <c r="G17" s="1"/>
      <c r="H17" s="1"/>
      <c r="K17" s="9"/>
    </row>
    <row r="18" spans="1:8" ht="20.25">
      <c r="A18" s="2"/>
      <c r="B18" s="15"/>
      <c r="C18" s="15" t="s">
        <v>23</v>
      </c>
      <c r="D18" s="18">
        <f>'1.NP'!F32</f>
        <v>18505.5</v>
      </c>
      <c r="E18" s="18">
        <f>'1.NP'!G32</f>
        <v>79725.00000000001</v>
      </c>
      <c r="F18" s="1"/>
      <c r="G18" s="1"/>
      <c r="H18" s="1"/>
    </row>
    <row r="19" spans="1:8" ht="6.75" customHeight="1">
      <c r="A19" s="2"/>
      <c r="B19" s="11"/>
      <c r="C19" s="19"/>
      <c r="D19" s="19"/>
      <c r="E19" s="18"/>
      <c r="F19" s="1"/>
      <c r="G19" s="1"/>
      <c r="H19" s="1"/>
    </row>
    <row r="20" spans="1:11" ht="20.25">
      <c r="A20" s="2"/>
      <c r="B20" s="11" t="s">
        <v>39</v>
      </c>
      <c r="C20" s="19"/>
      <c r="D20" s="16">
        <f>D7+D9+D11+D13+D15+N9+D17+E17</f>
        <v>181.397</v>
      </c>
      <c r="E20" s="18"/>
      <c r="F20" s="1"/>
      <c r="G20" s="1"/>
      <c r="H20" s="1"/>
      <c r="K20" s="10"/>
    </row>
    <row r="21" spans="1:8" ht="20.25">
      <c r="A21" s="2"/>
      <c r="B21" s="11" t="s">
        <v>23</v>
      </c>
      <c r="C21" s="19"/>
      <c r="D21" s="18">
        <f>D8+D10+D12+D14+D16+D18</f>
        <v>45058.2</v>
      </c>
      <c r="E21" s="18">
        <f>E8+E10+E12+E14+E16+E18</f>
        <v>79725.00000000001</v>
      </c>
      <c r="F21" s="1"/>
      <c r="G21" s="1"/>
      <c r="H21" s="1"/>
    </row>
    <row r="22" spans="1:8" ht="20.25">
      <c r="A22" s="2"/>
      <c r="B22" s="11"/>
      <c r="C22" s="19"/>
      <c r="D22" s="18"/>
      <c r="E22" s="18"/>
      <c r="F22" s="1"/>
      <c r="G22" s="1"/>
      <c r="H22" s="1"/>
    </row>
    <row r="23" spans="1:8" ht="20.25">
      <c r="A23" s="2"/>
      <c r="B23" s="20" t="s">
        <v>51</v>
      </c>
      <c r="C23" s="19"/>
      <c r="D23" s="21">
        <f>C7+C9+C11+C13+C15+C17</f>
        <v>125</v>
      </c>
      <c r="E23" s="22" t="s">
        <v>48</v>
      </c>
      <c r="F23" s="1"/>
      <c r="G23" s="1"/>
      <c r="H23" s="1"/>
    </row>
    <row r="24" spans="1:8" ht="20.25">
      <c r="A24" s="2"/>
      <c r="B24" s="20" t="s">
        <v>52</v>
      </c>
      <c r="C24" s="22"/>
      <c r="D24" s="23">
        <f>D20</f>
        <v>181.397</v>
      </c>
      <c r="E24" s="22" t="s">
        <v>49</v>
      </c>
      <c r="F24" s="1"/>
      <c r="G24" s="1"/>
      <c r="H24" s="1"/>
    </row>
    <row r="25" spans="1:6" ht="20.25">
      <c r="A25" s="2"/>
      <c r="B25" s="20" t="s">
        <v>57</v>
      </c>
      <c r="C25" s="22"/>
      <c r="D25" s="24">
        <f>D21+E21</f>
        <v>124783.20000000001</v>
      </c>
      <c r="E25" s="19"/>
      <c r="F25" s="1"/>
    </row>
    <row r="26" spans="1:6" ht="20.25">
      <c r="A26" s="2"/>
      <c r="B26" s="3"/>
      <c r="C26" s="1"/>
      <c r="D26" s="1"/>
      <c r="E26" s="1"/>
      <c r="F26" s="1"/>
    </row>
    <row r="27" spans="1:2" ht="20.25">
      <c r="A27" s="2"/>
      <c r="B27" s="3"/>
    </row>
    <row r="28" spans="1:2" ht="20.25">
      <c r="A28" s="2"/>
      <c r="B28" s="2"/>
    </row>
    <row r="29" spans="1:2" ht="20.25">
      <c r="A29" s="2"/>
      <c r="B29" s="2"/>
    </row>
    <row r="30" spans="1:2" ht="20.25">
      <c r="A30" s="2"/>
      <c r="B30" s="2"/>
    </row>
    <row r="31" spans="1:2" ht="20.25">
      <c r="A31" s="2"/>
      <c r="B31" s="2"/>
    </row>
    <row r="32" spans="1:2" ht="20.25">
      <c r="A32" s="2"/>
      <c r="B32" s="2"/>
    </row>
    <row r="33" spans="1:2" ht="20.25">
      <c r="A33" s="2"/>
      <c r="B33" s="2"/>
    </row>
    <row r="34" spans="1:2" ht="20.25">
      <c r="A34" s="2"/>
      <c r="B34" s="2"/>
    </row>
    <row r="35" spans="1:2" ht="20.25">
      <c r="A35" s="2"/>
      <c r="B35" s="2"/>
    </row>
    <row r="36" spans="1:2" ht="20.25">
      <c r="A36" s="2"/>
      <c r="B36" s="2"/>
    </row>
    <row r="37" spans="1:2" ht="20.25">
      <c r="A37" s="2"/>
      <c r="B37" s="2"/>
    </row>
    <row r="38" spans="1:2" ht="20.25">
      <c r="A38" s="2"/>
      <c r="B38" s="2"/>
    </row>
    <row r="39" spans="1:2" ht="20.25">
      <c r="A39" s="2"/>
      <c r="B39" s="2"/>
    </row>
    <row r="40" spans="1:2" ht="20.25">
      <c r="A40" s="2"/>
      <c r="B40" s="2"/>
    </row>
    <row r="41" spans="1:2" ht="20.25">
      <c r="A41" s="2"/>
      <c r="B41" s="2"/>
    </row>
    <row r="42" spans="1:2" ht="20.25">
      <c r="A42" s="2"/>
      <c r="B42" s="2"/>
    </row>
    <row r="43" spans="1:2" ht="20.25">
      <c r="A43" s="2"/>
      <c r="B43" s="2"/>
    </row>
    <row r="44" spans="1:2" ht="20.25">
      <c r="A44" s="2"/>
      <c r="B44" s="2"/>
    </row>
    <row r="45" spans="1:2" ht="20.25">
      <c r="A45" s="2"/>
      <c r="B45" s="2"/>
    </row>
    <row r="46" spans="1:2" ht="20.25">
      <c r="A46" s="2"/>
      <c r="B46" s="2"/>
    </row>
    <row r="47" spans="1:2" ht="20.25">
      <c r="A47" s="2"/>
      <c r="B47" s="2"/>
    </row>
    <row r="48" spans="1:2" ht="20.25">
      <c r="A48" s="2"/>
      <c r="B48" s="2"/>
    </row>
    <row r="49" spans="1:2" ht="20.25">
      <c r="A49" s="2"/>
      <c r="B49" s="2"/>
    </row>
    <row r="50" spans="1:2" ht="20.25">
      <c r="A50" s="2"/>
      <c r="B50" s="2"/>
    </row>
    <row r="51" spans="1:2" ht="20.25">
      <c r="A51" s="2"/>
      <c r="B51" s="2"/>
    </row>
    <row r="52" spans="1:2" ht="20.25">
      <c r="A52" s="2"/>
      <c r="B52" s="2"/>
    </row>
    <row r="53" spans="1:2" ht="20.25">
      <c r="A53" s="2"/>
      <c r="B53" s="2"/>
    </row>
    <row r="54" spans="1:2" ht="20.25">
      <c r="A54" s="2"/>
      <c r="B54" s="2"/>
    </row>
    <row r="55" spans="1:2" ht="20.25">
      <c r="A55" s="2"/>
      <c r="B55" s="2"/>
    </row>
    <row r="56" spans="1:2" ht="20.25">
      <c r="A56" s="2"/>
      <c r="B56" s="2"/>
    </row>
    <row r="57" spans="1:2" ht="20.25">
      <c r="A57" s="2"/>
      <c r="B57" s="2"/>
    </row>
    <row r="58" spans="1:2" ht="20.25">
      <c r="A58" s="2"/>
      <c r="B58" s="2"/>
    </row>
    <row r="59" spans="1:2" ht="20.25">
      <c r="A59" s="2"/>
      <c r="B59" s="2"/>
    </row>
    <row r="60" spans="1:2" ht="20.25">
      <c r="A60" s="2"/>
      <c r="B60" s="2"/>
    </row>
    <row r="61" spans="1:2" ht="20.25">
      <c r="A61" s="2"/>
      <c r="B61" s="2"/>
    </row>
    <row r="62" spans="1:2" ht="20.25">
      <c r="A62" s="2"/>
      <c r="B62" s="2"/>
    </row>
    <row r="63" spans="1:2" ht="20.25">
      <c r="A63" s="2"/>
      <c r="B63" s="2"/>
    </row>
    <row r="64" spans="1:2" ht="20.25">
      <c r="A64" s="2"/>
      <c r="B64" s="2"/>
    </row>
    <row r="65" spans="1:2" ht="20.25">
      <c r="A65" s="2"/>
      <c r="B65" s="2"/>
    </row>
    <row r="66" spans="1:2" ht="20.25">
      <c r="A66" s="2"/>
      <c r="B66" s="2"/>
    </row>
    <row r="67" spans="1:2" ht="20.25">
      <c r="A67" s="2"/>
      <c r="B67" s="2"/>
    </row>
    <row r="68" spans="1:2" ht="20.25">
      <c r="A68" s="2"/>
      <c r="B68" s="2"/>
    </row>
    <row r="69" spans="1:2" ht="20.25">
      <c r="A69" s="2"/>
      <c r="B69" s="2"/>
    </row>
    <row r="70" spans="1:2" ht="20.25">
      <c r="A70" s="2"/>
      <c r="B70" s="2"/>
    </row>
    <row r="71" spans="1:2" ht="20.25">
      <c r="A71" s="2"/>
      <c r="B71" s="2"/>
    </row>
    <row r="72" spans="1:2" ht="20.25">
      <c r="A72" s="2"/>
      <c r="B72" s="2"/>
    </row>
    <row r="73" spans="1:2" ht="20.25">
      <c r="A73" s="2"/>
      <c r="B73" s="2"/>
    </row>
    <row r="74" spans="1:2" ht="20.25">
      <c r="A74" s="2"/>
      <c r="B74" s="2"/>
    </row>
    <row r="75" spans="1:2" ht="20.25">
      <c r="A75" s="2"/>
      <c r="B75" s="2"/>
    </row>
    <row r="76" spans="1:2" ht="20.25">
      <c r="A76" s="2"/>
      <c r="B76" s="2"/>
    </row>
    <row r="77" spans="1:2" ht="20.25">
      <c r="A77" s="2"/>
      <c r="B77" s="2"/>
    </row>
    <row r="78" spans="1:2" ht="20.25">
      <c r="A78" s="2"/>
      <c r="B78" s="2"/>
    </row>
    <row r="79" spans="1:2" ht="20.25">
      <c r="A79" s="2"/>
      <c r="B79" s="2"/>
    </row>
    <row r="80" spans="1:2" ht="20.25">
      <c r="A80" s="2"/>
      <c r="B80" s="2"/>
    </row>
    <row r="81" spans="1:2" ht="20.25">
      <c r="A81" s="2"/>
      <c r="B81" s="2"/>
    </row>
    <row r="82" spans="1:2" ht="20.25">
      <c r="A82" s="2"/>
      <c r="B82" s="2"/>
    </row>
    <row r="83" spans="1:2" ht="20.25">
      <c r="A83" s="2"/>
      <c r="B83" s="2"/>
    </row>
    <row r="84" spans="1:2" ht="20.25">
      <c r="A84" s="2"/>
      <c r="B84" s="2"/>
    </row>
    <row r="85" spans="1:2" ht="20.25">
      <c r="A85" s="2"/>
      <c r="B85" s="2"/>
    </row>
    <row r="86" spans="1:2" ht="20.25">
      <c r="A86" s="2"/>
      <c r="B86" s="2"/>
    </row>
    <row r="87" spans="1:2" ht="20.25">
      <c r="A87" s="2"/>
      <c r="B87" s="2"/>
    </row>
    <row r="88" spans="1:2" ht="20.25">
      <c r="A88" s="2"/>
      <c r="B88" s="2"/>
    </row>
  </sheetData>
  <sheetProtection selectLockedCells="1" selectUnlockedCells="1"/>
  <mergeCells count="1">
    <mergeCell ref="B4:E4"/>
  </mergeCells>
  <printOptions/>
  <pageMargins left="0.7" right="0.7" top="0.787401575" bottom="0.7874015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2017-11-24T10:42:56Z</dcterms:modified>
  <cp:category/>
  <cp:version/>
  <cp:contentType/>
  <cp:contentStatus/>
</cp:coreProperties>
</file>