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1" i="1" l="1"/>
  <c r="G79" i="1"/>
  <c r="G77" i="1"/>
  <c r="J101" i="1" l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/>
  <c r="J92" i="1"/>
  <c r="K92" i="1" s="1"/>
  <c r="J93" i="1"/>
  <c r="K93" i="1" s="1"/>
  <c r="J94" i="1"/>
  <c r="K94" i="1" s="1"/>
  <c r="J95" i="1"/>
  <c r="K95" i="1" s="1"/>
  <c r="J96" i="1"/>
  <c r="K96" i="1"/>
  <c r="J97" i="1"/>
  <c r="K97" i="1"/>
  <c r="J98" i="1"/>
  <c r="K98" i="1"/>
  <c r="J99" i="1"/>
  <c r="K99" i="1" s="1"/>
  <c r="J100" i="1"/>
  <c r="K100" i="1" s="1"/>
  <c r="J83" i="1"/>
  <c r="D83" i="1"/>
  <c r="G75" i="1" l="1"/>
  <c r="C67" i="1"/>
  <c r="C60" i="1"/>
  <c r="C53" i="1"/>
  <c r="C46" i="1"/>
  <c r="C37" i="1"/>
  <c r="C30" i="1"/>
  <c r="C23" i="1"/>
  <c r="C18" i="1"/>
  <c r="C10" i="1" l="1"/>
  <c r="D86" i="1" l="1"/>
  <c r="D109" i="1"/>
  <c r="J81" i="1" l="1"/>
  <c r="K81" i="1" s="1"/>
  <c r="H79" i="1"/>
  <c r="H77" i="1"/>
  <c r="H75" i="1"/>
  <c r="G73" i="1"/>
  <c r="G72" i="1"/>
  <c r="G71" i="1"/>
  <c r="G70" i="1"/>
  <c r="G69" i="1"/>
  <c r="G68" i="1"/>
  <c r="D67" i="1"/>
  <c r="G65" i="1"/>
  <c r="G64" i="1"/>
  <c r="G63" i="1"/>
  <c r="G62" i="1"/>
  <c r="G61" i="1"/>
  <c r="G58" i="1"/>
  <c r="G57" i="1"/>
  <c r="G56" i="1"/>
  <c r="G55" i="1"/>
  <c r="G54" i="1"/>
  <c r="D82" i="1"/>
  <c r="D80" i="1"/>
  <c r="D81" i="1"/>
  <c r="D78" i="1"/>
  <c r="D76" i="1"/>
  <c r="D72" i="1"/>
  <c r="H72" i="1" s="1"/>
  <c r="D71" i="1"/>
  <c r="H71" i="1" s="1"/>
  <c r="D70" i="1"/>
  <c r="H70" i="1" s="1"/>
  <c r="D69" i="1"/>
  <c r="H69" i="1" s="1"/>
  <c r="D68" i="1"/>
  <c r="H68" i="1" s="1"/>
  <c r="D74" i="1"/>
  <c r="D73" i="1"/>
  <c r="H73" i="1" s="1"/>
  <c r="G51" i="1"/>
  <c r="G50" i="1"/>
  <c r="G49" i="1"/>
  <c r="G48" i="1"/>
  <c r="G47" i="1"/>
  <c r="D65" i="1"/>
  <c r="H65" i="1" s="1"/>
  <c r="D58" i="1"/>
  <c r="H58" i="1" s="1"/>
  <c r="D51" i="1"/>
  <c r="H51" i="1" s="1"/>
  <c r="G43" i="1"/>
  <c r="G42" i="1"/>
  <c r="G41" i="1"/>
  <c r="G40" i="1"/>
  <c r="G39" i="1"/>
  <c r="G38" i="1"/>
  <c r="G35" i="1"/>
  <c r="G34" i="1"/>
  <c r="G33" i="1"/>
  <c r="G32" i="1"/>
  <c r="G31" i="1"/>
  <c r="D35" i="1"/>
  <c r="H35" i="1" s="1"/>
  <c r="D43" i="1"/>
  <c r="H43" i="1" s="1"/>
  <c r="G37" i="1" l="1"/>
  <c r="H37" i="1" s="1"/>
  <c r="G30" i="1"/>
  <c r="J30" i="1" s="1"/>
  <c r="J79" i="1"/>
  <c r="J75" i="1"/>
  <c r="G46" i="1"/>
  <c r="J46" i="1" s="1"/>
  <c r="H67" i="1"/>
  <c r="J77" i="1"/>
  <c r="H81" i="1"/>
  <c r="G67" i="1"/>
  <c r="J67" i="1" s="1"/>
  <c r="K67" i="1" s="1"/>
  <c r="G60" i="1"/>
  <c r="J60" i="1" s="1"/>
  <c r="G53" i="1"/>
  <c r="J53" i="1" s="1"/>
  <c r="G28" i="1"/>
  <c r="G27" i="1"/>
  <c r="G26" i="1"/>
  <c r="G25" i="1"/>
  <c r="G24" i="1"/>
  <c r="D23" i="1"/>
  <c r="D28" i="1"/>
  <c r="H28" i="1" s="1"/>
  <c r="G21" i="1"/>
  <c r="G20" i="1"/>
  <c r="G19" i="1"/>
  <c r="D22" i="1"/>
  <c r="G16" i="1"/>
  <c r="G15" i="1"/>
  <c r="G14" i="1"/>
  <c r="G13" i="1"/>
  <c r="G12" i="1"/>
  <c r="G11" i="1"/>
  <c r="G8" i="1"/>
  <c r="G7" i="1"/>
  <c r="G6" i="1"/>
  <c r="D15" i="1"/>
  <c r="H15" i="1" s="1"/>
  <c r="D9" i="1"/>
  <c r="G18" i="1" l="1"/>
  <c r="G5" i="1"/>
  <c r="J5" i="1" s="1"/>
  <c r="G10" i="1"/>
  <c r="J10" i="1" s="1"/>
  <c r="K10" i="1" s="1"/>
  <c r="G23" i="1"/>
  <c r="J23" i="1" s="1"/>
  <c r="J18" i="1"/>
  <c r="D107" i="1"/>
  <c r="D110" i="1"/>
  <c r="D108" i="1"/>
  <c r="K46" i="1" l="1"/>
  <c r="K30" i="1"/>
  <c r="K23" i="1"/>
  <c r="K18" i="1"/>
  <c r="K5" i="1"/>
  <c r="K60" i="1"/>
  <c r="D66" i="1"/>
  <c r="D64" i="1"/>
  <c r="H64" i="1" s="1"/>
  <c r="D63" i="1"/>
  <c r="H63" i="1" s="1"/>
  <c r="D62" i="1"/>
  <c r="H62" i="1" s="1"/>
  <c r="D61" i="1"/>
  <c r="H61" i="1" s="1"/>
  <c r="D59" i="1"/>
  <c r="D57" i="1"/>
  <c r="H57" i="1" s="1"/>
  <c r="D56" i="1"/>
  <c r="H56" i="1" s="1"/>
  <c r="D55" i="1"/>
  <c r="H55" i="1" s="1"/>
  <c r="D54" i="1"/>
  <c r="H54" i="1" s="1"/>
  <c r="D52" i="1"/>
  <c r="D50" i="1"/>
  <c r="H50" i="1" s="1"/>
  <c r="D49" i="1"/>
  <c r="H49" i="1" s="1"/>
  <c r="D48" i="1"/>
  <c r="H48" i="1" s="1"/>
  <c r="D47" i="1"/>
  <c r="H47" i="1" s="1"/>
  <c r="D45" i="1"/>
  <c r="D44" i="1"/>
  <c r="D42" i="1"/>
  <c r="H42" i="1" s="1"/>
  <c r="D41" i="1"/>
  <c r="H41" i="1" s="1"/>
  <c r="D40" i="1"/>
  <c r="H40" i="1" s="1"/>
  <c r="D39" i="1"/>
  <c r="H39" i="1" s="1"/>
  <c r="D38" i="1"/>
  <c r="H38" i="1" s="1"/>
  <c r="D36" i="1"/>
  <c r="D34" i="1"/>
  <c r="H34" i="1" s="1"/>
  <c r="D33" i="1"/>
  <c r="H33" i="1" s="1"/>
  <c r="D32" i="1"/>
  <c r="H32" i="1" s="1"/>
  <c r="D31" i="1"/>
  <c r="H31" i="1" s="1"/>
  <c r="D29" i="1"/>
  <c r="D27" i="1"/>
  <c r="H27" i="1" s="1"/>
  <c r="D26" i="1"/>
  <c r="H26" i="1" s="1"/>
  <c r="D25" i="1"/>
  <c r="H25" i="1" s="1"/>
  <c r="D24" i="1"/>
  <c r="H24" i="1" s="1"/>
  <c r="D21" i="1"/>
  <c r="H21" i="1" s="1"/>
  <c r="D20" i="1"/>
  <c r="H20" i="1" s="1"/>
  <c r="D19" i="1"/>
  <c r="H19" i="1" s="1"/>
  <c r="D17" i="1"/>
  <c r="D16" i="1"/>
  <c r="H16" i="1" s="1"/>
  <c r="D14" i="1"/>
  <c r="H14" i="1" s="1"/>
  <c r="D13" i="1"/>
  <c r="H13" i="1" s="1"/>
  <c r="D12" i="1"/>
  <c r="H12" i="1" s="1"/>
  <c r="D11" i="1"/>
  <c r="H11" i="1" s="1"/>
  <c r="D8" i="1"/>
  <c r="H8" i="1" s="1"/>
  <c r="D7" i="1"/>
  <c r="H7" i="1" s="1"/>
  <c r="D6" i="1"/>
  <c r="H6" i="1" s="1"/>
  <c r="D106" i="1"/>
  <c r="D105" i="1"/>
  <c r="D102" i="1"/>
  <c r="D60" i="1"/>
  <c r="D46" i="1"/>
  <c r="D30" i="1"/>
  <c r="D37" i="1"/>
  <c r="D53" i="1"/>
  <c r="D75" i="1"/>
  <c r="D77" i="1"/>
  <c r="D79" i="1"/>
  <c r="D84" i="1"/>
  <c r="D18" i="1"/>
  <c r="D10" i="1"/>
  <c r="H46" i="1" l="1"/>
  <c r="H60" i="1"/>
  <c r="H23" i="1"/>
  <c r="H53" i="1"/>
  <c r="H18" i="1"/>
  <c r="H30" i="1"/>
  <c r="H10" i="1"/>
  <c r="K83" i="1"/>
  <c r="K79" i="1"/>
  <c r="K77" i="1"/>
  <c r="K75" i="1"/>
  <c r="K53" i="1"/>
  <c r="D104" i="1"/>
  <c r="D103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5" i="1"/>
  <c r="D5" i="1"/>
  <c r="H5" i="1" s="1"/>
  <c r="J37" i="1"/>
  <c r="J111" i="1" s="1"/>
  <c r="J112" i="1" s="1"/>
  <c r="K37" i="1" l="1"/>
  <c r="K111" i="1" s="1"/>
  <c r="K112" i="1" s="1"/>
</calcChain>
</file>

<file path=xl/sharedStrings.xml><?xml version="1.0" encoding="utf-8"?>
<sst xmlns="http://schemas.openxmlformats.org/spreadsheetml/2006/main" count="292" uniqueCount="157">
  <si>
    <t>Služby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</si>
  <si>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</si>
  <si>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</si>
  <si>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</si>
  <si>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</si>
  <si>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</si>
  <si>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</si>
  <si>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</si>
  <si>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</si>
  <si>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</si>
  <si>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</si>
  <si>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</si>
  <si>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</si>
  <si>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</si>
  <si>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</si>
  <si>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</si>
  <si>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</si>
  <si>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</si>
  <si>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</si>
  <si>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</si>
  <si>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</si>
  <si>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</si>
  <si>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</si>
  <si>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</si>
  <si>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</si>
  <si>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</si>
  <si>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</si>
  <si>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</si>
  <si>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</si>
  <si>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</si>
  <si>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</si>
  <si>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</si>
  <si>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</si>
  <si>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Roční plnění</t>
  </si>
  <si>
    <t>XXXXXX</t>
  </si>
  <si>
    <t>Měrná jednotka</t>
  </si>
  <si>
    <t>prohlídka</t>
  </si>
  <si>
    <t>výměna</t>
  </si>
  <si>
    <t>hodina</t>
  </si>
  <si>
    <t>motorový olej</t>
  </si>
  <si>
    <t>L</t>
  </si>
  <si>
    <t>filtr vzduchový</t>
  </si>
  <si>
    <t>ks</t>
  </si>
  <si>
    <t>filtr olejový</t>
  </si>
  <si>
    <t>filtr prachový</t>
  </si>
  <si>
    <t>33.</t>
  </si>
  <si>
    <t>34.</t>
  </si>
  <si>
    <t>35.</t>
  </si>
  <si>
    <t>36.</t>
  </si>
  <si>
    <t>37.</t>
  </si>
  <si>
    <t>38.</t>
  </si>
  <si>
    <t>xxxxx</t>
  </si>
  <si>
    <t>xxxxxxxx</t>
  </si>
  <si>
    <t>výpustný šroub/podložka</t>
  </si>
  <si>
    <t>Předpokládaný rozsah/počet činností</t>
  </si>
  <si>
    <t>39.</t>
  </si>
  <si>
    <t>40.</t>
  </si>
  <si>
    <t>41.</t>
  </si>
  <si>
    <t>42.</t>
  </si>
  <si>
    <t>sada</t>
  </si>
  <si>
    <t xml:space="preserve"> 2ks</t>
  </si>
  <si>
    <t>2 ks</t>
  </si>
  <si>
    <t>Kusy/litry/ pracovní jednotky dané výrobcem</t>
  </si>
  <si>
    <t>Předpokládaná cena                   za 1 rozsah        s DPH</t>
  </si>
  <si>
    <t>Cena bez DPH/ předpokládaná       za rozsah</t>
  </si>
  <si>
    <t>Cena s DPH/ předpokládaná       za rozsah</t>
  </si>
  <si>
    <r>
      <t xml:space="preserve">servisní prohlídka dle ukazatele/km - Škoda 5J Fabia 1390, benzin, 63 kW,  r. 2010 - </t>
    </r>
    <r>
      <rPr>
        <b/>
        <sz val="12"/>
        <color rgb="FF000000"/>
        <rFont val="Arial"/>
        <family val="2"/>
        <charset val="238"/>
      </rPr>
      <t xml:space="preserve">MALÁ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</si>
  <si>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t>cena normohodiny               za prohlídku</t>
  </si>
  <si>
    <r>
      <t xml:space="preserve">servisní prohlídka dle ukazatele/km - Škoda 5J Fabia 1390, benzin, 63 kW,  r. 2010 -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</si>
  <si>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r>
      <t xml:space="preserve">servisní prohlídka dle ukazatele/km - Škoda 5J Fabia 1422, nafta, 59 kW,     r. 2010 - </t>
    </r>
    <r>
      <rPr>
        <b/>
        <sz val="12"/>
        <color rgb="FF000000"/>
        <rFont val="Arial"/>
        <family val="2"/>
        <charset val="238"/>
      </rPr>
      <t xml:space="preserve">Malá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</si>
  <si>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r>
      <t xml:space="preserve">servisní prohlídka dle ukazatele/km - Škoda 5J Fabia 1422, nafta, 59 kW,     r. 2010 -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</si>
  <si>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r>
      <t xml:space="preserve">servisní prohlídka dle ukazatele/km - Škoda Rapid 1190, benzin, 63 kW, r. 2010 -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          s výměnou uvedených ND)</t>
    </r>
  </si>
  <si>
    <r>
      <t xml:space="preserve">servisní prohlídka dle ukazatele/km - Škoda Octavia Combi 1,4 TSI, r.v. 2016,     81 kW, 6-stup. Mech./CNG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          s výměnou uvedených ND)</t>
    </r>
  </si>
  <si>
    <r>
      <t xml:space="preserve">servisní prohlídka dle ukazatele/km - Škoda Octavia III 2,0 Tdi, r.v. 2016, 110 kW, 4x4 -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          s výměnou uvedených ND)</t>
    </r>
  </si>
  <si>
    <r>
      <t xml:space="preserve">servisní prohlídka dle ukazatele/km - Škoda Superb Tdi r.v. 2015, 1968, 125 kW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          s výměnou uvedených ND)</t>
    </r>
  </si>
  <si>
    <r>
      <t xml:space="preserve">servisní prohlídka dle ukazatele/km - Škoda Superb 2,0 TDI, r.v. 2017, 140 kW, 6-stup.automat. 4x4 -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</si>
  <si>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r>
      <t xml:space="preserve">servisní prohlídka dle ukazatele/km - Škoda Superb 3,6, r.v. 2014, 191 kW,         6-stup.automat. 4x4 - </t>
    </r>
    <r>
      <rPr>
        <b/>
        <sz val="12"/>
        <color rgb="FF000000"/>
        <rFont val="Arial"/>
        <family val="2"/>
        <charset val="238"/>
      </rPr>
      <t xml:space="preserve">Velká </t>
    </r>
    <r>
      <rPr>
        <sz val="12"/>
        <color rgb="FF000000"/>
        <rFont val="Arial"/>
        <family val="2"/>
        <charset val="238"/>
      </rPr>
      <t>(pracovní úkony předepsané výrobcem s výměnou uvedených ND)</t>
    </r>
  </si>
  <si>
    <t>cena normohodiny/pracovní jednotky za výměnu</t>
  </si>
  <si>
    <t>nerozlišené úkony účtované hodinovou sazbou - Škoda Fabia</t>
  </si>
  <si>
    <t>nerozlišené úkony účtované hodinovou sazbou - Škoda Octavia</t>
  </si>
  <si>
    <t>nerozlišené úkony účtované hodinovou sazbou - Škoda Superb</t>
  </si>
  <si>
    <t>klempířské práce -        hodinová sazba - Škoda Fabia</t>
  </si>
  <si>
    <t>lakýrnické práce -         hodinová sazba - Škoda Fabia</t>
  </si>
  <si>
    <t>elektrikářské práce -        hodinová sazba - Škoda Fabia</t>
  </si>
  <si>
    <t>klempířské práce -        hodinová sazba - Škoda Rapid</t>
  </si>
  <si>
    <t>lakýrnické práce -         hodinová sazba - Škoda Rapid</t>
  </si>
  <si>
    <t>elektrikářské práce -        hodinová sazba - Škoda Rapid</t>
  </si>
  <si>
    <t>klempířské práce -        hodinová sazba - Škoda Octavia</t>
  </si>
  <si>
    <t>lakýrnické práce -         hodinová sazba – Škoda Octavia</t>
  </si>
  <si>
    <t>Elektrikářské práce -        hodinová sazba - Škoda Octavia</t>
  </si>
  <si>
    <t>klempířské práce -        hodinová sazba - Škoda Superb</t>
  </si>
  <si>
    <t>lakýrnické práce -         hodinová sazba - Škoda Superb</t>
  </si>
  <si>
    <t>elektrikářské práce -        hodinová sazba - Škoda Superb</t>
  </si>
  <si>
    <t>POKYNY PRO VYPLNĚNÍ TABULKY</t>
  </si>
  <si>
    <t>Účastníci zadávacího řízení smějí vyplňovat pouze:</t>
  </si>
  <si>
    <t>Taková nabídka pak bude vyřazena a účastník bude vyloučen z další účasti v zadávacím řízení.</t>
  </si>
  <si>
    <r>
      <t xml:space="preserve">Účastníci mají výslovně </t>
    </r>
    <r>
      <rPr>
        <b/>
        <sz val="10"/>
        <color theme="1"/>
        <rFont val="Arial"/>
        <family val="2"/>
        <charset val="238"/>
      </rPr>
      <t>zakázáno</t>
    </r>
    <r>
      <rPr>
        <sz val="10"/>
        <color theme="1"/>
        <rFont val="Arial"/>
        <family val="2"/>
        <charset val="238"/>
      </rPr>
      <t xml:space="preserve"> upravovat položky a hodnoty či jinak zasahovat do tabulky mimo výše uvedeného.</t>
    </r>
  </si>
  <si>
    <r>
      <t xml:space="preserve">Při přepočtu pracovních jednotek na koruny = </t>
    </r>
    <r>
      <rPr>
        <b/>
        <sz val="12"/>
        <color rgb="FFFF0000"/>
        <rFont val="Arial"/>
        <family val="2"/>
        <charset val="238"/>
      </rPr>
      <t>např. Fabia - 100 pracovních jednotek = 632,- Kč.</t>
    </r>
  </si>
  <si>
    <t xml:space="preserve">Upozornění Zadavatele: </t>
  </si>
  <si>
    <t>Zadavatel upozorňuje účastníky zadávacího řízení na důkladnou kontrolu při jejich zadávání jednotlivých nabídkových jednotkových cen v návaznosti na Zadavatelem požadovanou jednotku</t>
  </si>
  <si>
    <t>(na případně administrativně početní chyby nebude brát Zadavatel při hodnocení nabídek zřetel) .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</si>
  <si>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</si>
  <si>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</si>
  <si>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</si>
  <si>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</si>
  <si>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</si>
  <si>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</si>
  <si>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</si>
  <si>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</si>
  <si>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</si>
  <si>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</si>
  <si>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</si>
  <si>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a to až do výše předpokládané hodnoty veřejné zakázky (3.643.574,48 Kč bez DPH), popř. do konce stanovené doby trvání rámcové dohody (48 měsíců).</t>
  </si>
  <si>
    <t xml:space="preserve">demontáž, montáž, vyvážení pneumatiky na ráfku (plech) 14",15" vč. spotřebního materiálu - Škoda Fabia </t>
  </si>
  <si>
    <t>demontáž, montáž, vyvážení pneumatiky na ráfku (alu disk) 16",17" vč. spotřebního materiálu - Škoda Octavia, Rapid</t>
  </si>
  <si>
    <t>demontáž, montáž, vyvážení pneumatiky na ráfku (alu disk) 18" vč. spotřebního materiálu - Škoda Superb</t>
  </si>
  <si>
    <t>*Plnění 4 roky</t>
  </si>
  <si>
    <r>
      <t>*Pro účely hodnocení je  rozhodná výsledná cena celkem v Kč bez DPH (</t>
    </r>
    <r>
      <rPr>
        <b/>
        <sz val="10"/>
        <color theme="1"/>
        <rFont val="Arial"/>
        <family val="2"/>
        <charset val="238"/>
      </rPr>
      <t>plnění za 4 roky</t>
    </r>
    <r>
      <rPr>
        <sz val="10"/>
        <color theme="1"/>
        <rFont val="Arial"/>
        <family val="2"/>
        <charset val="238"/>
      </rPr>
      <t xml:space="preserve">). </t>
    </r>
  </si>
  <si>
    <t>Čerpání z rámcové dohody bude probíhat na základě skutečné potřeby zadavatele dle jednotkových cen a plnění poskytnutého na základě jednotlivých objednávek,</t>
  </si>
  <si>
    <t>Příloha č. 7 - Ceník náhradních dílů a pracovních úkonů</t>
  </si>
  <si>
    <t>Bližší podrobnosti jsou uvedeny v rámcové dohodě (Příloha č. 6) a v zadávací dokumentaci pro tuto veřejnou zakázku.</t>
  </si>
  <si>
    <t>Cena v Kč               za hodinovou sazbu/L/ks    bez DPH</t>
  </si>
  <si>
    <t>Cena v Kč                     za hodinovou sazbu/L/ks            s DPH</t>
  </si>
  <si>
    <t>Předpokládaná cena                   za 1 rozsah    bez DPH</t>
  </si>
  <si>
    <r>
      <rPr>
        <b/>
        <sz val="10"/>
        <rFont val="Arial"/>
        <family val="2"/>
        <charset val="238"/>
      </rPr>
      <t>ŽLUTÁ POLE</t>
    </r>
    <r>
      <rPr>
        <sz val="10"/>
        <color rgb="FFFFFF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pro jednotkové nacenění jednotlivých výrobků (zboží) + kusy/litry/pracovní jednotky</t>
    </r>
  </si>
  <si>
    <t>Účastník je povinen nacenit (vypsat) položky dle konkrétních specifikací uvedených u jednotlivých položek, náhradní řešení není povoleno.</t>
  </si>
  <si>
    <t xml:space="preserve">bude vyhodnoceno jako nesplnění zadávacích podmínek. </t>
  </si>
  <si>
    <r>
      <t xml:space="preserve">Účastník je povinen </t>
    </r>
    <r>
      <rPr>
        <b/>
        <sz val="10"/>
        <color theme="1"/>
        <rFont val="Arial"/>
        <family val="2"/>
        <charset val="238"/>
      </rPr>
      <t xml:space="preserve">nacenit (vypsat) všechny </t>
    </r>
    <r>
      <rPr>
        <sz val="10"/>
        <color theme="1"/>
        <rFont val="Arial"/>
        <family val="2"/>
        <charset val="238"/>
      </rPr>
      <t xml:space="preserve">uvedené položky (žlutá pole). Ocenění jakékoliv položky </t>
    </r>
    <r>
      <rPr>
        <b/>
        <sz val="10"/>
        <color theme="1"/>
        <rFont val="Arial"/>
        <family val="2"/>
        <charset val="238"/>
      </rPr>
      <t>nulou (či jiným údajem nekorespondujícím se zadáním)</t>
    </r>
    <r>
      <rPr>
        <sz val="10"/>
        <color theme="1"/>
        <rFont val="Arial"/>
        <family val="2"/>
        <charset val="238"/>
      </rPr>
      <t xml:space="preserve">  </t>
    </r>
  </si>
  <si>
    <t xml:space="preserve">Tato cena se automaticky vypočte po vložení jednotkových cen v Kč bez DPH a kusů/litrů/pracovních jednotek účastníkem pro jednotlivé rozsahy činností [1 - 42]. </t>
  </si>
  <si>
    <t>Závazné pro plnění veřejné zakázky pak budou jednotkové ceny v Kč bez DPH a kusy/litry/pracovní jednotky za jednotlivé položky bez DPH.</t>
  </si>
  <si>
    <r>
      <t>Takto vypočtená cena  (</t>
    </r>
    <r>
      <rPr>
        <b/>
        <sz val="10"/>
        <color rgb="FF7030A0"/>
        <rFont val="Arial"/>
        <family val="2"/>
        <charset val="238"/>
      </rPr>
      <t>FIALOVÉ POLE</t>
    </r>
    <r>
      <rPr>
        <sz val="10"/>
        <color theme="1"/>
        <rFont val="Arial"/>
        <family val="2"/>
        <charset val="238"/>
      </rPr>
      <t xml:space="preserve">) slouží pouze </t>
    </r>
    <r>
      <rPr>
        <b/>
        <sz val="10"/>
        <color theme="1"/>
        <rFont val="Arial"/>
        <family val="2"/>
        <charset val="238"/>
      </rPr>
      <t>pro účely hodnocení</t>
    </r>
    <r>
      <rPr>
        <sz val="10"/>
        <color theme="1"/>
        <rFont val="Arial"/>
        <family val="2"/>
        <charset val="238"/>
      </rPr>
      <t xml:space="preserve">. </t>
    </r>
  </si>
  <si>
    <t>Poznámka k vyplnění položek č. 11, 12, 13, 14.</t>
  </si>
  <si>
    <t>práce bude vypočtena automaticky po doplnění sloupce C (cena normohodiny) násobená sloupcem F po doplnění počtu pracovních jednotek daných výrobcem.</t>
  </si>
  <si>
    <t>Poznámka k vyplnění položek č. 15, 16, 17.</t>
  </si>
  <si>
    <r>
      <t xml:space="preserve">sloupec </t>
    </r>
    <r>
      <rPr>
        <b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- účastník doplní cenu v Kč bez DPH za provedenou práci za 1 ks dané položky.</t>
    </r>
  </si>
  <si>
    <r>
      <t xml:space="preserve">sloupec </t>
    </r>
    <r>
      <rPr>
        <b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- účastník vyplní celkovou cenu za soubor všech potřebných ND, provozních náplní a kapalin k danému typy automobilu = veškerý MATERIÁL (mimo práci),</t>
    </r>
  </si>
  <si>
    <t>motorový olej doporučený výrobcem</t>
  </si>
  <si>
    <t>filtr olejový*</t>
  </si>
  <si>
    <t>filtr vzduchový*</t>
  </si>
  <si>
    <t>filtr prachový*</t>
  </si>
  <si>
    <t>svíčka zapalovací*</t>
  </si>
  <si>
    <t>soubor ND* a pracovních jednotek potřebných pro pravidelnou servisní prohlídku pohonu    na CNG (pracovní úkony předepsané výrobcem s výměnou uvedených ND)</t>
  </si>
  <si>
    <t>výměna rozvodové sady        a vodní pumpy (součet všech potřebných ND*, provozních náplní a kapalin) - Škoda 5J Fabia 1390, benzin, 63 kW,   r. 2010</t>
  </si>
  <si>
    <r>
      <t>výměna rozvodové sady        a vodní pumpy (součet všech potřebných ND*, provozních náplní a kapalin</t>
    </r>
    <r>
      <rPr>
        <sz val="12"/>
        <color rgb="FF000000"/>
        <rFont val="Arial"/>
        <family val="2"/>
        <charset val="238"/>
      </rPr>
      <t>) - Škoda Rapid 1190, benzin, 63 kW,  r. 2010</t>
    </r>
  </si>
  <si>
    <r>
      <t>výměna rozvodové sady        a vodní pumpy (součet všech potřebných ND*, provozních náplní a kapalin</t>
    </r>
    <r>
      <rPr>
        <sz val="12"/>
        <color rgb="FF000000"/>
        <rFont val="Arial"/>
        <family val="2"/>
        <charset val="238"/>
      </rPr>
      <t>) - Škoda Octavia III 2,0 Tdi, 110 kW, 4x4</t>
    </r>
  </si>
  <si>
    <t>výměna rozvodové sady        a vodní pumpy (součet všech potřebných ND*, provozních náplní a kapalin) - Škoda Superb 2,0 TDI, 140 kW,      6-stup.automat. 4x4</t>
  </si>
  <si>
    <r>
      <t>přední brzdové destičky*</t>
    </r>
    <r>
      <rPr>
        <sz val="12"/>
        <color rgb="FF000000"/>
        <rFont val="Arial"/>
        <family val="2"/>
        <charset val="238"/>
      </rPr>
      <t xml:space="preserve"> - Škoda 5J Fabia 1390, benzin, 63 kW, r. 2010</t>
    </r>
  </si>
  <si>
    <r>
      <t>přední brzdové kotouče*</t>
    </r>
    <r>
      <rPr>
        <sz val="12"/>
        <color rgb="FF000000"/>
        <rFont val="Arial"/>
        <family val="2"/>
        <charset val="238"/>
      </rPr>
      <t xml:space="preserve"> - Škoda 5J Fabia 1390, benzin, 63 kW, r. 2010</t>
    </r>
  </si>
  <si>
    <r>
      <t>přední brzdové destičky*</t>
    </r>
    <r>
      <rPr>
        <sz val="12"/>
        <color rgb="FF000000"/>
        <rFont val="Arial"/>
        <family val="2"/>
        <charset val="238"/>
      </rPr>
      <t xml:space="preserve"> - Škoda Rapid 1190, benzin, 63 kW, r. 2010</t>
    </r>
  </si>
  <si>
    <r>
      <t>přední brzdové kotouče*</t>
    </r>
    <r>
      <rPr>
        <sz val="12"/>
        <color rgb="FF000000"/>
        <rFont val="Arial"/>
        <family val="2"/>
        <charset val="238"/>
      </rPr>
      <t xml:space="preserve"> - Škoda Rapid 1190, benzin, 63 kW, r. 2010</t>
    </r>
  </si>
  <si>
    <r>
      <t>přední brzdové destičky*</t>
    </r>
    <r>
      <rPr>
        <sz val="12"/>
        <color rgb="FF000000"/>
        <rFont val="Arial"/>
        <family val="2"/>
        <charset val="238"/>
      </rPr>
      <t xml:space="preserve"> - Škoda Octavia III 2,0 Tdi, 110 kW, 4x4</t>
    </r>
  </si>
  <si>
    <r>
      <t>přední brzdové kotouče*</t>
    </r>
    <r>
      <rPr>
        <sz val="12"/>
        <color rgb="FF000000"/>
        <rFont val="Arial"/>
        <family val="2"/>
        <charset val="238"/>
      </rPr>
      <t xml:space="preserve"> - Škoda Octavia III 2,0 Tdi, 110 kW, 4x4</t>
    </r>
  </si>
  <si>
    <r>
      <t>přední brzdové destičky*</t>
    </r>
    <r>
      <rPr>
        <sz val="12"/>
        <color rgb="FF000000"/>
        <rFont val="Arial"/>
        <family val="2"/>
        <charset val="238"/>
      </rPr>
      <t xml:space="preserve"> - Škoda Superb 2,0 TDI, 140 kW, 6-stup.automat. 4x4</t>
    </r>
  </si>
  <si>
    <r>
      <t>přední brzdové kotouče*</t>
    </r>
    <r>
      <rPr>
        <sz val="12"/>
        <color rgb="FF000000"/>
        <rFont val="Arial"/>
        <family val="2"/>
        <charset val="238"/>
      </rPr>
      <t xml:space="preserve"> - Škoda Superb 2,0 TDI, 140 kW, 6-stup.automat. 4x4</t>
    </r>
  </si>
  <si>
    <r>
      <t>přední brzdové destičky*</t>
    </r>
    <r>
      <rPr>
        <sz val="12"/>
        <color rgb="FF000000"/>
        <rFont val="Arial"/>
        <family val="2"/>
        <charset val="238"/>
      </rPr>
      <t xml:space="preserve"> - Škoda Superb 3,6, 191 kW, DSG 4x4</t>
    </r>
  </si>
  <si>
    <r>
      <t>přední brzdové kotouče*</t>
    </r>
    <r>
      <rPr>
        <sz val="12"/>
        <color rgb="FF000000"/>
        <rFont val="Arial"/>
        <family val="2"/>
        <charset val="238"/>
      </rPr>
      <t xml:space="preserve"> -  Škoda Superb 3,6, 191 kW, DSG 4x4</t>
    </r>
  </si>
  <si>
    <t>* díly certifikované výrobcem dílů jako originální náhradní díl  nebo náhradní díl kvalitativně rovnocenný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</si>
</sst>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9">
    <xf numFmtId="0" fontId="0" fillId="0" borderId="0" xfId="0"/>
    <xf numFmtId="164" fontId="0" fillId="0" borderId="0" xfId="0" applyNumberFormat="1"/>
    <xf numFmtId="0" fontId="0" fillId="0" borderId="0" xfId="0" applyNumberForma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NumberFormat="1" applyFont="1"/>
    <xf numFmtId="0" fontId="8" fillId="0" borderId="0" xfId="0" applyFont="1"/>
    <xf numFmtId="0" fontId="0" fillId="0" borderId="0" xfId="0"/>
    <xf numFmtId="164" fontId="0" fillId="0" borderId="0" xfId="0" applyNumberFormat="1"/>
    <xf numFmtId="0" fontId="4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6" fillId="0" borderId="0" xfId="0" applyFont="1" applyFill="1" applyBorder="1" applyAlignment="1">
      <alignment vertical="center" wrapText="1"/>
    </xf>
    <xf numFmtId="0" fontId="18" fillId="0" borderId="0" xfId="0" applyFont="1" applyAlignment="1"/>
    <xf numFmtId="0" fontId="20" fillId="0" borderId="0" xfId="0" applyFont="1" applyAlignment="1">
      <alignment vertical="center"/>
    </xf>
    <xf numFmtId="0" fontId="0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0" borderId="0" xfId="0" applyNumberFormat="1" applyFont="1"/>
    <xf numFmtId="164" fontId="3" fillId="0" borderId="7" xfId="0" applyNumberFormat="1" applyFont="1" applyBorder="1" applyAlignment="1" applyProtection="1">
      <alignment horizontal="right" vertical="center" wrapText="1"/>
    </xf>
    <xf numFmtId="164" fontId="3" fillId="0" borderId="7" xfId="0" applyNumberFormat="1" applyFont="1" applyBorder="1" applyAlignment="1" applyProtection="1">
      <alignment horizontal="center" vertical="center" wrapText="1"/>
    </xf>
    <xf numFmtId="0" fontId="3" fillId="0" borderId="8" xfId="0" applyNumberFormat="1" applyFont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3" fillId="0" borderId="24" xfId="0" applyNumberFormat="1" applyFont="1" applyBorder="1" applyAlignment="1" applyProtection="1">
      <alignment horizontal="center" vertical="center" wrapText="1"/>
    </xf>
    <xf numFmtId="164" fontId="3" fillId="0" borderId="26" xfId="0" applyNumberFormat="1" applyFont="1" applyBorder="1" applyAlignment="1" applyProtection="1">
      <alignment horizontal="right" vertical="center" wrapText="1"/>
    </xf>
    <xf numFmtId="164" fontId="3" fillId="0" borderId="24" xfId="0" applyNumberFormat="1" applyFont="1" applyBorder="1" applyAlignment="1" applyProtection="1">
      <alignment horizontal="right" vertical="center" wrapText="1"/>
    </xf>
    <xf numFmtId="164" fontId="3" fillId="0" borderId="27" xfId="0" applyNumberFormat="1" applyFont="1" applyBorder="1" applyAlignment="1" applyProtection="1">
      <alignment horizontal="right" vertical="center" wrapText="1"/>
    </xf>
    <xf numFmtId="164" fontId="3" fillId="0" borderId="25" xfId="0" applyNumberFormat="1" applyFont="1" applyBorder="1" applyAlignment="1" applyProtection="1">
      <alignment horizontal="center" vertical="center" wrapText="1"/>
    </xf>
    <xf numFmtId="0" fontId="3" fillId="0" borderId="25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3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justify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justify" vertical="center" wrapText="1"/>
    </xf>
    <xf numFmtId="0" fontId="3" fillId="0" borderId="13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</xf>
    <xf numFmtId="0" fontId="9" fillId="0" borderId="9" xfId="0" applyFont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6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4" fillId="0" borderId="19" xfId="0" applyNumberFormat="1" applyFont="1" applyBorder="1" applyAlignment="1" applyProtection="1">
      <alignment horizontal="right" vertical="center" wrapText="1"/>
    </xf>
    <xf numFmtId="0" fontId="7" fillId="0" borderId="0" xfId="0" applyNumberFormat="1" applyFont="1" applyProtection="1"/>
    <xf numFmtId="0" fontId="5" fillId="0" borderId="22" xfId="0" applyNumberFormat="1" applyFont="1" applyBorder="1" applyProtection="1"/>
    <xf numFmtId="164" fontId="5" fillId="4" borderId="3" xfId="0" applyNumberFormat="1" applyFont="1" applyFill="1" applyBorder="1" applyProtection="1"/>
    <xf numFmtId="164" fontId="5" fillId="0" borderId="23" xfId="0" applyNumberFormat="1" applyFont="1" applyBorder="1" applyProtection="1"/>
    <xf numFmtId="0" fontId="9" fillId="0" borderId="1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left" vertical="center" wrapText="1"/>
    </xf>
    <xf numFmtId="0" fontId="22" fillId="0" borderId="12" xfId="0" applyFont="1" applyBorder="1" applyAlignment="1" applyProtection="1">
      <alignment horizontal="justify" vertical="center" wrapText="1"/>
    </xf>
    <xf numFmtId="0" fontId="2" fillId="0" borderId="0" xfId="0" applyNumberFormat="1" applyFont="1"/>
    <xf numFmtId="0" fontId="16" fillId="0" borderId="0" xfId="0" applyFont="1" applyFill="1" applyBorder="1" applyAlignment="1">
      <alignment vertical="center" wrapText="1"/>
    </xf>
    <xf numFmtId="0" fontId="18" fillId="0" borderId="0" xfId="0" applyFont="1" applyAlignment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</cellXfs>
  <cellStyles count="2">
    <cellStyle name="Chybně" xfId="1" builtinId="2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zoomScale="90" zoomScaleNormal="90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1" max="1" width="4.42578125" style="3" bestFit="1" customWidth="1"/>
    <col min="2" max="2" width="30.42578125" customWidth="1"/>
    <col min="3" max="3" width="14.140625" bestFit="1" customWidth="1"/>
    <col min="4" max="4" width="16.28515625" customWidth="1"/>
    <col min="5" max="5" width="11" customWidth="1"/>
    <col min="6" max="6" width="12.85546875" style="2" customWidth="1"/>
    <col min="7" max="8" width="14.7109375" style="2" customWidth="1"/>
    <col min="9" max="9" width="16.42578125" style="2" customWidth="1"/>
    <col min="10" max="11" width="18.7109375" customWidth="1"/>
    <col min="12" max="12" width="2.5703125" customWidth="1"/>
    <col min="13" max="13" width="11.42578125" bestFit="1" customWidth="1"/>
  </cols>
  <sheetData>
    <row r="1" spans="1:13" ht="18.75" x14ac:dyDescent="0.3">
      <c r="B1" s="14" t="s">
        <v>119</v>
      </c>
    </row>
    <row r="2" spans="1:13" s="15" customFormat="1" ht="18.75" x14ac:dyDescent="0.3">
      <c r="A2" s="3"/>
      <c r="B2" s="14"/>
      <c r="F2" s="2"/>
      <c r="G2" s="2"/>
      <c r="H2" s="2"/>
      <c r="I2" s="2"/>
    </row>
    <row r="3" spans="1:13" ht="16.5" thickBot="1" x14ac:dyDescent="0.3">
      <c r="A3" s="28" t="s">
        <v>101</v>
      </c>
      <c r="B3" s="28" t="s">
        <v>102</v>
      </c>
      <c r="C3" s="28" t="s">
        <v>103</v>
      </c>
      <c r="D3" s="65" t="s">
        <v>104</v>
      </c>
      <c r="E3" s="65" t="s">
        <v>105</v>
      </c>
      <c r="F3" s="29" t="s">
        <v>106</v>
      </c>
      <c r="G3" s="67" t="s">
        <v>107</v>
      </c>
      <c r="H3" s="67" t="s">
        <v>108</v>
      </c>
      <c r="I3" s="67" t="s">
        <v>109</v>
      </c>
      <c r="J3" s="67" t="s">
        <v>110</v>
      </c>
      <c r="K3" s="67" t="s">
        <v>111</v>
      </c>
    </row>
    <row r="4" spans="1:13" ht="64.5" thickBot="1" x14ac:dyDescent="0.3">
      <c r="A4" s="4"/>
      <c r="B4" s="80" t="s">
        <v>0</v>
      </c>
      <c r="C4" s="54" t="s">
        <v>121</v>
      </c>
      <c r="D4" s="66" t="s">
        <v>122</v>
      </c>
      <c r="E4" s="66" t="s">
        <v>35</v>
      </c>
      <c r="F4" s="55" t="s">
        <v>62</v>
      </c>
      <c r="G4" s="68" t="s">
        <v>123</v>
      </c>
      <c r="H4" s="68" t="s">
        <v>63</v>
      </c>
      <c r="I4" s="69" t="s">
        <v>54</v>
      </c>
      <c r="J4" s="70" t="s">
        <v>64</v>
      </c>
      <c r="K4" s="71" t="s">
        <v>65</v>
      </c>
    </row>
    <row r="5" spans="1:13" ht="90.75" x14ac:dyDescent="0.25">
      <c r="A5" s="5" t="s">
        <v>1</v>
      </c>
      <c r="B5" s="50" t="s">
        <v>66</v>
      </c>
      <c r="C5" s="56">
        <v>0</v>
      </c>
      <c r="D5" s="31">
        <f>1.21*C5</f>
        <v>0</v>
      </c>
      <c r="E5" s="32" t="s">
        <v>36</v>
      </c>
      <c r="F5" s="57"/>
      <c r="G5" s="32">
        <f>C5+G6+G7+G8</f>
        <v>0</v>
      </c>
      <c r="H5" s="32">
        <f>D5+H6+H7+H8</f>
        <v>0</v>
      </c>
      <c r="I5" s="33">
        <v>5</v>
      </c>
      <c r="J5" s="34">
        <f>G5*I5</f>
        <v>0</v>
      </c>
      <c r="K5" s="35">
        <f t="shared" ref="K5:K46" si="0">1.21*J5</f>
        <v>0</v>
      </c>
      <c r="M5" s="1"/>
    </row>
    <row r="6" spans="1:13" ht="30" x14ac:dyDescent="0.25">
      <c r="A6" s="5"/>
      <c r="B6" s="82" t="s">
        <v>136</v>
      </c>
      <c r="C6" s="49"/>
      <c r="D6" s="31">
        <f t="shared" ref="D6:D9" si="1">1.21*C6</f>
        <v>0</v>
      </c>
      <c r="E6" s="32" t="s">
        <v>40</v>
      </c>
      <c r="F6" s="57"/>
      <c r="G6" s="36">
        <f>C6*F6</f>
        <v>0</v>
      </c>
      <c r="H6" s="32">
        <f>D6*F6</f>
        <v>0</v>
      </c>
      <c r="I6" s="37"/>
      <c r="J6" s="38"/>
      <c r="K6" s="39"/>
      <c r="M6" s="1"/>
    </row>
    <row r="7" spans="1:13" ht="20.100000000000001" customHeight="1" x14ac:dyDescent="0.25">
      <c r="A7" s="5"/>
      <c r="B7" s="50" t="s">
        <v>137</v>
      </c>
      <c r="C7" s="49"/>
      <c r="D7" s="31">
        <f t="shared" si="1"/>
        <v>0</v>
      </c>
      <c r="E7" s="32" t="s">
        <v>42</v>
      </c>
      <c r="F7" s="57"/>
      <c r="G7" s="36">
        <f t="shared" ref="G7:G8" si="2">C7*F7</f>
        <v>0</v>
      </c>
      <c r="H7" s="32">
        <f>D7*F7</f>
        <v>0</v>
      </c>
      <c r="I7" s="37"/>
      <c r="J7" s="40"/>
      <c r="K7" s="39"/>
      <c r="M7" s="1"/>
    </row>
    <row r="8" spans="1:13" ht="20.100000000000001" customHeight="1" x14ac:dyDescent="0.25">
      <c r="A8" s="5"/>
      <c r="B8" s="50" t="s">
        <v>53</v>
      </c>
      <c r="C8" s="49"/>
      <c r="D8" s="31">
        <f t="shared" si="1"/>
        <v>0</v>
      </c>
      <c r="E8" s="32" t="s">
        <v>42</v>
      </c>
      <c r="F8" s="57"/>
      <c r="G8" s="36">
        <f t="shared" si="2"/>
        <v>0</v>
      </c>
      <c r="H8" s="32">
        <f>D8*F8</f>
        <v>0</v>
      </c>
      <c r="I8" s="37"/>
      <c r="J8" s="40"/>
      <c r="K8" s="39"/>
      <c r="M8" s="1"/>
    </row>
    <row r="9" spans="1:13" s="15" customFormat="1" ht="32.1" customHeight="1" x14ac:dyDescent="0.25">
      <c r="A9" s="17"/>
      <c r="B9" s="51" t="s">
        <v>67</v>
      </c>
      <c r="C9" s="49"/>
      <c r="D9" s="31">
        <f t="shared" si="1"/>
        <v>0</v>
      </c>
      <c r="E9" s="41"/>
      <c r="F9" s="48"/>
      <c r="G9" s="42"/>
      <c r="H9" s="42"/>
      <c r="I9" s="37"/>
      <c r="J9" s="38"/>
      <c r="K9" s="39"/>
      <c r="M9" s="16"/>
    </row>
    <row r="10" spans="1:13" ht="90.75" x14ac:dyDescent="0.25">
      <c r="A10" s="5" t="s">
        <v>2</v>
      </c>
      <c r="B10" s="50" t="s">
        <v>68</v>
      </c>
      <c r="C10" s="56">
        <f>(C17/100)*F10</f>
        <v>0</v>
      </c>
      <c r="D10" s="31">
        <f>1.21*C10</f>
        <v>0</v>
      </c>
      <c r="E10" s="32" t="s">
        <v>36</v>
      </c>
      <c r="F10" s="57"/>
      <c r="G10" s="32">
        <f>C10+G11+G12+G13+G14+G15+G16</f>
        <v>0</v>
      </c>
      <c r="H10" s="32">
        <f>D10+H11+H12+H13+H14+H15+H16</f>
        <v>0</v>
      </c>
      <c r="I10" s="43">
        <v>5</v>
      </c>
      <c r="J10" s="34">
        <f>G10*I10</f>
        <v>0</v>
      </c>
      <c r="K10" s="35">
        <f t="shared" si="0"/>
        <v>0</v>
      </c>
      <c r="M10" s="1"/>
    </row>
    <row r="11" spans="1:13" ht="30" x14ac:dyDescent="0.25">
      <c r="A11" s="5"/>
      <c r="B11" s="83" t="s">
        <v>136</v>
      </c>
      <c r="C11" s="49"/>
      <c r="D11" s="31">
        <f t="shared" ref="D11:D17" si="3">1.21*C11</f>
        <v>0</v>
      </c>
      <c r="E11" s="32" t="s">
        <v>40</v>
      </c>
      <c r="F11" s="57"/>
      <c r="G11" s="36">
        <f t="shared" ref="G11:G16" si="4">C11*F11</f>
        <v>0</v>
      </c>
      <c r="H11" s="32">
        <f t="shared" ref="H11:H16" si="5">D11*F11</f>
        <v>0</v>
      </c>
      <c r="I11" s="37"/>
      <c r="J11" s="38"/>
      <c r="K11" s="39"/>
      <c r="M11" s="1"/>
    </row>
    <row r="12" spans="1:13" ht="20.100000000000001" customHeight="1" x14ac:dyDescent="0.25">
      <c r="A12" s="5"/>
      <c r="B12" s="50" t="s">
        <v>137</v>
      </c>
      <c r="C12" s="49"/>
      <c r="D12" s="31">
        <f t="shared" si="3"/>
        <v>0</v>
      </c>
      <c r="E12" s="32" t="s">
        <v>42</v>
      </c>
      <c r="F12" s="57"/>
      <c r="G12" s="36">
        <f t="shared" si="4"/>
        <v>0</v>
      </c>
      <c r="H12" s="32">
        <f t="shared" si="5"/>
        <v>0</v>
      </c>
      <c r="I12" s="37"/>
      <c r="J12" s="40"/>
      <c r="K12" s="39"/>
      <c r="M12" s="1"/>
    </row>
    <row r="13" spans="1:13" ht="20.100000000000001" customHeight="1" x14ac:dyDescent="0.25">
      <c r="A13" s="5"/>
      <c r="B13" s="50" t="s">
        <v>138</v>
      </c>
      <c r="C13" s="49"/>
      <c r="D13" s="31">
        <f t="shared" si="3"/>
        <v>0</v>
      </c>
      <c r="E13" s="32" t="s">
        <v>42</v>
      </c>
      <c r="F13" s="57"/>
      <c r="G13" s="36">
        <f t="shared" si="4"/>
        <v>0</v>
      </c>
      <c r="H13" s="32">
        <f t="shared" si="5"/>
        <v>0</v>
      </c>
      <c r="I13" s="37"/>
      <c r="J13" s="40"/>
      <c r="K13" s="39"/>
      <c r="M13" s="1"/>
    </row>
    <row r="14" spans="1:13" ht="20.100000000000001" customHeight="1" x14ac:dyDescent="0.25">
      <c r="A14" s="5"/>
      <c r="B14" s="50" t="s">
        <v>139</v>
      </c>
      <c r="C14" s="49"/>
      <c r="D14" s="31">
        <f t="shared" si="3"/>
        <v>0</v>
      </c>
      <c r="E14" s="32" t="s">
        <v>42</v>
      </c>
      <c r="F14" s="57"/>
      <c r="G14" s="36">
        <f t="shared" si="4"/>
        <v>0</v>
      </c>
      <c r="H14" s="32">
        <f t="shared" si="5"/>
        <v>0</v>
      </c>
      <c r="I14" s="37"/>
      <c r="J14" s="40"/>
      <c r="K14" s="39"/>
      <c r="M14" s="1"/>
    </row>
    <row r="15" spans="1:13" s="15" customFormat="1" ht="20.100000000000001" customHeight="1" x14ac:dyDescent="0.25">
      <c r="A15" s="17"/>
      <c r="B15" s="50" t="s">
        <v>53</v>
      </c>
      <c r="C15" s="49"/>
      <c r="D15" s="31">
        <f t="shared" si="3"/>
        <v>0</v>
      </c>
      <c r="E15" s="32" t="s">
        <v>42</v>
      </c>
      <c r="F15" s="57"/>
      <c r="G15" s="36">
        <f t="shared" si="4"/>
        <v>0</v>
      </c>
      <c r="H15" s="32">
        <f t="shared" si="5"/>
        <v>0</v>
      </c>
      <c r="I15" s="37"/>
      <c r="J15" s="40"/>
      <c r="K15" s="39"/>
      <c r="M15" s="16"/>
    </row>
    <row r="16" spans="1:13" ht="18.75" customHeight="1" x14ac:dyDescent="0.25">
      <c r="A16" s="5"/>
      <c r="B16" s="50" t="s">
        <v>140</v>
      </c>
      <c r="C16" s="49"/>
      <c r="D16" s="31">
        <f t="shared" si="3"/>
        <v>0</v>
      </c>
      <c r="E16" s="32" t="s">
        <v>42</v>
      </c>
      <c r="F16" s="57"/>
      <c r="G16" s="36">
        <f t="shared" si="4"/>
        <v>0</v>
      </c>
      <c r="H16" s="32">
        <f t="shared" si="5"/>
        <v>0</v>
      </c>
      <c r="I16" s="37"/>
      <c r="J16" s="40"/>
      <c r="K16" s="39"/>
      <c r="M16" s="1"/>
    </row>
    <row r="17" spans="1:13" ht="32.1" customHeight="1" x14ac:dyDescent="0.25">
      <c r="A17" s="5"/>
      <c r="B17" s="51" t="s">
        <v>67</v>
      </c>
      <c r="C17" s="49"/>
      <c r="D17" s="31">
        <f t="shared" si="3"/>
        <v>0</v>
      </c>
      <c r="E17" s="41"/>
      <c r="F17" s="48"/>
      <c r="G17" s="42"/>
      <c r="H17" s="42"/>
      <c r="I17" s="37"/>
      <c r="J17" s="38"/>
      <c r="K17" s="39"/>
      <c r="M17" s="1"/>
    </row>
    <row r="18" spans="1:13" ht="90.75" x14ac:dyDescent="0.25">
      <c r="A18" s="5" t="s">
        <v>3</v>
      </c>
      <c r="B18" s="50" t="s">
        <v>69</v>
      </c>
      <c r="C18" s="56">
        <f>(C22/100)*F18</f>
        <v>0</v>
      </c>
      <c r="D18" s="31">
        <f>1.21*C18</f>
        <v>0</v>
      </c>
      <c r="E18" s="32" t="s">
        <v>36</v>
      </c>
      <c r="F18" s="57"/>
      <c r="G18" s="32">
        <f>C18+G19+G20+G21</f>
        <v>0</v>
      </c>
      <c r="H18" s="32">
        <f>D18+H19+H20+H21</f>
        <v>0</v>
      </c>
      <c r="I18" s="33">
        <v>5</v>
      </c>
      <c r="J18" s="34">
        <f>G18*I18</f>
        <v>0</v>
      </c>
      <c r="K18" s="35">
        <f t="shared" si="0"/>
        <v>0</v>
      </c>
      <c r="M18" s="1"/>
    </row>
    <row r="19" spans="1:13" ht="30" x14ac:dyDescent="0.25">
      <c r="A19" s="5"/>
      <c r="B19" s="83" t="s">
        <v>136</v>
      </c>
      <c r="C19" s="49"/>
      <c r="D19" s="31">
        <f t="shared" ref="D19:D22" si="6">1.21*C19</f>
        <v>0</v>
      </c>
      <c r="E19" s="32" t="s">
        <v>40</v>
      </c>
      <c r="F19" s="57"/>
      <c r="G19" s="36">
        <f>C19*F19</f>
        <v>0</v>
      </c>
      <c r="H19" s="32">
        <f>D19*F19</f>
        <v>0</v>
      </c>
      <c r="I19" s="37"/>
      <c r="J19" s="38"/>
      <c r="K19" s="39"/>
      <c r="M19" s="1"/>
    </row>
    <row r="20" spans="1:13" ht="20.100000000000001" customHeight="1" x14ac:dyDescent="0.25">
      <c r="A20" s="5"/>
      <c r="B20" s="50" t="s">
        <v>137</v>
      </c>
      <c r="C20" s="49"/>
      <c r="D20" s="31">
        <f t="shared" si="6"/>
        <v>0</v>
      </c>
      <c r="E20" s="32" t="s">
        <v>42</v>
      </c>
      <c r="F20" s="57"/>
      <c r="G20" s="36">
        <f t="shared" ref="G20:G21" si="7">C20*F20</f>
        <v>0</v>
      </c>
      <c r="H20" s="32">
        <f>D20*F20</f>
        <v>0</v>
      </c>
      <c r="I20" s="37"/>
      <c r="J20" s="40"/>
      <c r="K20" s="39"/>
      <c r="M20" s="1"/>
    </row>
    <row r="21" spans="1:13" ht="20.100000000000001" customHeight="1" x14ac:dyDescent="0.25">
      <c r="A21" s="5"/>
      <c r="B21" s="50" t="s">
        <v>53</v>
      </c>
      <c r="C21" s="49"/>
      <c r="D21" s="31">
        <f t="shared" si="6"/>
        <v>0</v>
      </c>
      <c r="E21" s="32" t="s">
        <v>42</v>
      </c>
      <c r="F21" s="57"/>
      <c r="G21" s="36">
        <f t="shared" si="7"/>
        <v>0</v>
      </c>
      <c r="H21" s="32">
        <f>D21*F21</f>
        <v>0</v>
      </c>
      <c r="I21" s="37"/>
      <c r="J21" s="40"/>
      <c r="K21" s="39"/>
      <c r="M21" s="1"/>
    </row>
    <row r="22" spans="1:13" s="15" customFormat="1" ht="32.1" customHeight="1" x14ac:dyDescent="0.25">
      <c r="A22" s="17"/>
      <c r="B22" s="51" t="s">
        <v>67</v>
      </c>
      <c r="C22" s="49"/>
      <c r="D22" s="31">
        <f t="shared" si="6"/>
        <v>0</v>
      </c>
      <c r="E22" s="41"/>
      <c r="F22" s="48"/>
      <c r="G22" s="42"/>
      <c r="H22" s="42"/>
      <c r="I22" s="37"/>
      <c r="J22" s="38"/>
      <c r="K22" s="39"/>
      <c r="M22" s="16"/>
    </row>
    <row r="23" spans="1:13" ht="90.75" x14ac:dyDescent="0.25">
      <c r="A23" s="5" t="s">
        <v>4</v>
      </c>
      <c r="B23" s="50" t="s">
        <v>70</v>
      </c>
      <c r="C23" s="56">
        <f>(C29/100)*F23</f>
        <v>0</v>
      </c>
      <c r="D23" s="31">
        <f>1.21*C23</f>
        <v>0</v>
      </c>
      <c r="E23" s="32" t="s">
        <v>36</v>
      </c>
      <c r="F23" s="57"/>
      <c r="G23" s="32">
        <f>C23+G24+G25+G26+G27+G28</f>
        <v>0</v>
      </c>
      <c r="H23" s="32">
        <f>D23+H24+H25+H26+H27+H28</f>
        <v>0</v>
      </c>
      <c r="I23" s="43">
        <v>5</v>
      </c>
      <c r="J23" s="34">
        <f>G23*I23</f>
        <v>0</v>
      </c>
      <c r="K23" s="35">
        <f t="shared" si="0"/>
        <v>0</v>
      </c>
      <c r="M23" s="1"/>
    </row>
    <row r="24" spans="1:13" ht="30" x14ac:dyDescent="0.25">
      <c r="A24" s="5"/>
      <c r="B24" s="83" t="s">
        <v>136</v>
      </c>
      <c r="C24" s="49"/>
      <c r="D24" s="31">
        <f t="shared" ref="D24:D29" si="8">1.21*C24</f>
        <v>0</v>
      </c>
      <c r="E24" s="32" t="s">
        <v>40</v>
      </c>
      <c r="F24" s="57"/>
      <c r="G24" s="36">
        <f t="shared" ref="G24:G28" si="9">C24*F24</f>
        <v>0</v>
      </c>
      <c r="H24" s="32">
        <f t="shared" ref="H24:H28" si="10">D24*F24</f>
        <v>0</v>
      </c>
      <c r="I24" s="37"/>
      <c r="J24" s="38"/>
      <c r="K24" s="39"/>
      <c r="M24" s="1"/>
    </row>
    <row r="25" spans="1:13" ht="20.100000000000001" customHeight="1" x14ac:dyDescent="0.25">
      <c r="A25" s="5"/>
      <c r="B25" s="50" t="s">
        <v>137</v>
      </c>
      <c r="C25" s="49"/>
      <c r="D25" s="31">
        <f t="shared" si="8"/>
        <v>0</v>
      </c>
      <c r="E25" s="32" t="s">
        <v>42</v>
      </c>
      <c r="F25" s="57"/>
      <c r="G25" s="36">
        <f t="shared" si="9"/>
        <v>0</v>
      </c>
      <c r="H25" s="32">
        <f t="shared" si="10"/>
        <v>0</v>
      </c>
      <c r="I25" s="37"/>
      <c r="J25" s="40"/>
      <c r="K25" s="39"/>
      <c r="M25" s="1"/>
    </row>
    <row r="26" spans="1:13" ht="20.100000000000001" customHeight="1" x14ac:dyDescent="0.25">
      <c r="A26" s="5"/>
      <c r="B26" s="50" t="s">
        <v>138</v>
      </c>
      <c r="C26" s="49"/>
      <c r="D26" s="31">
        <f t="shared" si="8"/>
        <v>0</v>
      </c>
      <c r="E26" s="32" t="s">
        <v>42</v>
      </c>
      <c r="F26" s="57"/>
      <c r="G26" s="36">
        <f t="shared" si="9"/>
        <v>0</v>
      </c>
      <c r="H26" s="32">
        <f t="shared" si="10"/>
        <v>0</v>
      </c>
      <c r="I26" s="37"/>
      <c r="J26" s="40"/>
      <c r="K26" s="39"/>
      <c r="M26" s="1"/>
    </row>
    <row r="27" spans="1:13" ht="20.100000000000001" customHeight="1" x14ac:dyDescent="0.25">
      <c r="A27" s="5"/>
      <c r="B27" s="50" t="s">
        <v>139</v>
      </c>
      <c r="C27" s="49"/>
      <c r="D27" s="31">
        <f t="shared" si="8"/>
        <v>0</v>
      </c>
      <c r="E27" s="32" t="s">
        <v>42</v>
      </c>
      <c r="F27" s="57"/>
      <c r="G27" s="36">
        <f t="shared" si="9"/>
        <v>0</v>
      </c>
      <c r="H27" s="32">
        <f t="shared" si="10"/>
        <v>0</v>
      </c>
      <c r="I27" s="37"/>
      <c r="J27" s="40"/>
      <c r="K27" s="39"/>
      <c r="M27" s="1"/>
    </row>
    <row r="28" spans="1:13" s="15" customFormat="1" ht="20.100000000000001" customHeight="1" x14ac:dyDescent="0.25">
      <c r="A28" s="17"/>
      <c r="B28" s="50" t="s">
        <v>53</v>
      </c>
      <c r="C28" s="49"/>
      <c r="D28" s="31">
        <f t="shared" si="8"/>
        <v>0</v>
      </c>
      <c r="E28" s="32" t="s">
        <v>42</v>
      </c>
      <c r="F28" s="57"/>
      <c r="G28" s="36">
        <f t="shared" si="9"/>
        <v>0</v>
      </c>
      <c r="H28" s="32">
        <f t="shared" si="10"/>
        <v>0</v>
      </c>
      <c r="I28" s="37"/>
      <c r="J28" s="40"/>
      <c r="K28" s="39"/>
      <c r="M28" s="16"/>
    </row>
    <row r="29" spans="1:13" ht="32.1" customHeight="1" x14ac:dyDescent="0.25">
      <c r="A29" s="5"/>
      <c r="B29" s="51" t="s">
        <v>67</v>
      </c>
      <c r="C29" s="49"/>
      <c r="D29" s="31">
        <f t="shared" si="8"/>
        <v>0</v>
      </c>
      <c r="E29" s="41"/>
      <c r="F29" s="48"/>
      <c r="G29" s="42"/>
      <c r="H29" s="42"/>
      <c r="I29" s="37"/>
      <c r="J29" s="38"/>
      <c r="K29" s="39"/>
      <c r="M29" s="1"/>
    </row>
    <row r="30" spans="1:13" ht="90.75" x14ac:dyDescent="0.25">
      <c r="A30" s="5" t="s">
        <v>5</v>
      </c>
      <c r="B30" s="50" t="s">
        <v>71</v>
      </c>
      <c r="C30" s="56">
        <f>(C36/100)*F30</f>
        <v>0</v>
      </c>
      <c r="D30" s="31">
        <f>1.21*C30</f>
        <v>0</v>
      </c>
      <c r="E30" s="32" t="s">
        <v>36</v>
      </c>
      <c r="F30" s="57"/>
      <c r="G30" s="32">
        <f>C30+G31+G32+G33+G34+G35</f>
        <v>0</v>
      </c>
      <c r="H30" s="32">
        <f>D30+H31+H32+H33+H34+H35</f>
        <v>0</v>
      </c>
      <c r="I30" s="43">
        <v>5</v>
      </c>
      <c r="J30" s="34">
        <f>G30*I30</f>
        <v>0</v>
      </c>
      <c r="K30" s="35">
        <f t="shared" si="0"/>
        <v>0</v>
      </c>
      <c r="M30" s="1"/>
    </row>
    <row r="31" spans="1:13" ht="30" x14ac:dyDescent="0.25">
      <c r="A31" s="5"/>
      <c r="B31" s="83" t="s">
        <v>136</v>
      </c>
      <c r="C31" s="49"/>
      <c r="D31" s="31">
        <f t="shared" ref="D31:D36" si="11">1.21*C31</f>
        <v>0</v>
      </c>
      <c r="E31" s="32" t="s">
        <v>40</v>
      </c>
      <c r="F31" s="57"/>
      <c r="G31" s="36">
        <f t="shared" ref="G31:G35" si="12">C31*F31</f>
        <v>0</v>
      </c>
      <c r="H31" s="32">
        <f t="shared" ref="H31:H35" si="13">D31*F31</f>
        <v>0</v>
      </c>
      <c r="I31" s="37"/>
      <c r="J31" s="38"/>
      <c r="K31" s="39"/>
      <c r="M31" s="1"/>
    </row>
    <row r="32" spans="1:13" ht="20.100000000000001" customHeight="1" x14ac:dyDescent="0.25">
      <c r="A32" s="5"/>
      <c r="B32" s="50" t="s">
        <v>137</v>
      </c>
      <c r="C32" s="49"/>
      <c r="D32" s="31">
        <f t="shared" si="11"/>
        <v>0</v>
      </c>
      <c r="E32" s="32" t="s">
        <v>42</v>
      </c>
      <c r="F32" s="57"/>
      <c r="G32" s="36">
        <f t="shared" si="12"/>
        <v>0</v>
      </c>
      <c r="H32" s="32">
        <f t="shared" si="13"/>
        <v>0</v>
      </c>
      <c r="I32" s="37"/>
      <c r="J32" s="40"/>
      <c r="K32" s="39"/>
      <c r="M32" s="1"/>
    </row>
    <row r="33" spans="1:13" ht="20.100000000000001" customHeight="1" x14ac:dyDescent="0.25">
      <c r="A33" s="5"/>
      <c r="B33" s="50" t="s">
        <v>138</v>
      </c>
      <c r="C33" s="49"/>
      <c r="D33" s="31">
        <f t="shared" si="11"/>
        <v>0</v>
      </c>
      <c r="E33" s="32" t="s">
        <v>42</v>
      </c>
      <c r="F33" s="57"/>
      <c r="G33" s="36">
        <f t="shared" si="12"/>
        <v>0</v>
      </c>
      <c r="H33" s="32">
        <f t="shared" si="13"/>
        <v>0</v>
      </c>
      <c r="I33" s="37"/>
      <c r="J33" s="40"/>
      <c r="K33" s="39"/>
      <c r="M33" s="1"/>
    </row>
    <row r="34" spans="1:13" ht="20.100000000000001" customHeight="1" x14ac:dyDescent="0.25">
      <c r="A34" s="5"/>
      <c r="B34" s="50" t="s">
        <v>139</v>
      </c>
      <c r="C34" s="49"/>
      <c r="D34" s="31">
        <f t="shared" si="11"/>
        <v>0</v>
      </c>
      <c r="E34" s="32" t="s">
        <v>42</v>
      </c>
      <c r="F34" s="57"/>
      <c r="G34" s="36">
        <f t="shared" si="12"/>
        <v>0</v>
      </c>
      <c r="H34" s="32">
        <f t="shared" si="13"/>
        <v>0</v>
      </c>
      <c r="I34" s="37"/>
      <c r="J34" s="40"/>
      <c r="K34" s="39"/>
      <c r="M34" s="1"/>
    </row>
    <row r="35" spans="1:13" s="15" customFormat="1" ht="20.100000000000001" customHeight="1" x14ac:dyDescent="0.25">
      <c r="A35" s="17"/>
      <c r="B35" s="50" t="s">
        <v>53</v>
      </c>
      <c r="C35" s="49"/>
      <c r="D35" s="31">
        <f t="shared" si="11"/>
        <v>0</v>
      </c>
      <c r="E35" s="32" t="s">
        <v>42</v>
      </c>
      <c r="F35" s="57"/>
      <c r="G35" s="36">
        <f t="shared" si="12"/>
        <v>0</v>
      </c>
      <c r="H35" s="32">
        <f t="shared" si="13"/>
        <v>0</v>
      </c>
      <c r="I35" s="37"/>
      <c r="J35" s="40"/>
      <c r="K35" s="39"/>
      <c r="M35" s="16"/>
    </row>
    <row r="36" spans="1:13" ht="32.1" customHeight="1" x14ac:dyDescent="0.25">
      <c r="A36" s="5"/>
      <c r="B36" s="51" t="s">
        <v>67</v>
      </c>
      <c r="C36" s="49"/>
      <c r="D36" s="31">
        <f t="shared" si="11"/>
        <v>0</v>
      </c>
      <c r="E36" s="41"/>
      <c r="F36" s="48"/>
      <c r="G36" s="42"/>
      <c r="H36" s="42"/>
      <c r="I36" s="37"/>
      <c r="J36" s="38"/>
      <c r="K36" s="39"/>
      <c r="M36" s="1"/>
    </row>
    <row r="37" spans="1:13" ht="120.75" x14ac:dyDescent="0.25">
      <c r="A37" s="5" t="s">
        <v>6</v>
      </c>
      <c r="B37" s="52" t="s">
        <v>72</v>
      </c>
      <c r="C37" s="56">
        <f>(C45/100)*F37</f>
        <v>0</v>
      </c>
      <c r="D37" s="44">
        <f>1.21*C37</f>
        <v>0</v>
      </c>
      <c r="E37" s="45" t="s">
        <v>36</v>
      </c>
      <c r="F37" s="57"/>
      <c r="G37" s="32">
        <f>C37+C44+G38+G39+G40+G41+G42+G43</f>
        <v>0</v>
      </c>
      <c r="H37" s="32">
        <f>G37*1.21</f>
        <v>0</v>
      </c>
      <c r="I37" s="43">
        <v>7</v>
      </c>
      <c r="J37" s="34">
        <f>G37*I37</f>
        <v>0</v>
      </c>
      <c r="K37" s="35">
        <f t="shared" si="0"/>
        <v>0</v>
      </c>
      <c r="M37" s="1"/>
    </row>
    <row r="38" spans="1:13" ht="20.100000000000001" customHeight="1" x14ac:dyDescent="0.25">
      <c r="A38" s="5"/>
      <c r="B38" s="50" t="s">
        <v>39</v>
      </c>
      <c r="C38" s="49"/>
      <c r="D38" s="31">
        <f t="shared" ref="D38:D45" si="14">1.21*C38</f>
        <v>0</v>
      </c>
      <c r="E38" s="32" t="s">
        <v>40</v>
      </c>
      <c r="F38" s="57"/>
      <c r="G38" s="36">
        <f t="shared" ref="G38:G43" si="15">C38*F38</f>
        <v>0</v>
      </c>
      <c r="H38" s="32">
        <f t="shared" ref="H38:H43" si="16">D38*F38</f>
        <v>0</v>
      </c>
      <c r="I38" s="37"/>
      <c r="J38" s="38"/>
      <c r="K38" s="39"/>
      <c r="M38" s="1"/>
    </row>
    <row r="39" spans="1:13" ht="20.100000000000001" customHeight="1" x14ac:dyDescent="0.25">
      <c r="A39" s="5"/>
      <c r="B39" s="50" t="s">
        <v>43</v>
      </c>
      <c r="C39" s="49"/>
      <c r="D39" s="31">
        <f t="shared" si="14"/>
        <v>0</v>
      </c>
      <c r="E39" s="32" t="s">
        <v>42</v>
      </c>
      <c r="F39" s="57"/>
      <c r="G39" s="36">
        <f t="shared" si="15"/>
        <v>0</v>
      </c>
      <c r="H39" s="32">
        <f t="shared" si="16"/>
        <v>0</v>
      </c>
      <c r="I39" s="37"/>
      <c r="J39" s="40"/>
      <c r="K39" s="39"/>
      <c r="M39" s="1"/>
    </row>
    <row r="40" spans="1:13" ht="20.100000000000001" customHeight="1" x14ac:dyDescent="0.25">
      <c r="A40" s="5"/>
      <c r="B40" s="50" t="s">
        <v>41</v>
      </c>
      <c r="C40" s="49"/>
      <c r="D40" s="31">
        <f t="shared" si="14"/>
        <v>0</v>
      </c>
      <c r="E40" s="32" t="s">
        <v>42</v>
      </c>
      <c r="F40" s="57"/>
      <c r="G40" s="36">
        <f t="shared" si="15"/>
        <v>0</v>
      </c>
      <c r="H40" s="32">
        <f t="shared" si="16"/>
        <v>0</v>
      </c>
      <c r="I40" s="37"/>
      <c r="J40" s="40"/>
      <c r="K40" s="39"/>
      <c r="M40" s="1"/>
    </row>
    <row r="41" spans="1:13" ht="20.100000000000001" customHeight="1" x14ac:dyDescent="0.25">
      <c r="A41" s="5"/>
      <c r="B41" s="50" t="s">
        <v>44</v>
      </c>
      <c r="C41" s="49"/>
      <c r="D41" s="31">
        <f t="shared" si="14"/>
        <v>0</v>
      </c>
      <c r="E41" s="32" t="s">
        <v>42</v>
      </c>
      <c r="F41" s="57"/>
      <c r="G41" s="36">
        <f t="shared" si="15"/>
        <v>0</v>
      </c>
      <c r="H41" s="32">
        <f t="shared" si="16"/>
        <v>0</v>
      </c>
      <c r="I41" s="37"/>
      <c r="J41" s="40"/>
      <c r="K41" s="39"/>
      <c r="M41" s="1"/>
    </row>
    <row r="42" spans="1:13" ht="15.75" x14ac:dyDescent="0.25">
      <c r="A42" s="5"/>
      <c r="B42" s="50" t="s">
        <v>140</v>
      </c>
      <c r="C42" s="49"/>
      <c r="D42" s="31">
        <f t="shared" si="14"/>
        <v>0</v>
      </c>
      <c r="E42" s="32" t="s">
        <v>42</v>
      </c>
      <c r="F42" s="57"/>
      <c r="G42" s="36">
        <f t="shared" si="15"/>
        <v>0</v>
      </c>
      <c r="H42" s="32">
        <f t="shared" si="16"/>
        <v>0</v>
      </c>
      <c r="I42" s="37"/>
      <c r="J42" s="40"/>
      <c r="K42" s="39"/>
      <c r="M42" s="1"/>
    </row>
    <row r="43" spans="1:13" s="15" customFormat="1" ht="15.75" x14ac:dyDescent="0.25">
      <c r="A43" s="17"/>
      <c r="B43" s="50" t="s">
        <v>53</v>
      </c>
      <c r="C43" s="49"/>
      <c r="D43" s="31">
        <f t="shared" si="14"/>
        <v>0</v>
      </c>
      <c r="E43" s="32" t="s">
        <v>42</v>
      </c>
      <c r="F43" s="57"/>
      <c r="G43" s="36">
        <f t="shared" si="15"/>
        <v>0</v>
      </c>
      <c r="H43" s="32">
        <f t="shared" si="16"/>
        <v>0</v>
      </c>
      <c r="I43" s="37"/>
      <c r="J43" s="40"/>
      <c r="K43" s="39"/>
      <c r="M43" s="16"/>
    </row>
    <row r="44" spans="1:13" ht="105" x14ac:dyDescent="0.25">
      <c r="A44" s="5"/>
      <c r="B44" s="50" t="s">
        <v>141</v>
      </c>
      <c r="C44" s="58"/>
      <c r="D44" s="31">
        <f t="shared" si="14"/>
        <v>0</v>
      </c>
      <c r="E44" s="41"/>
      <c r="F44" s="49"/>
      <c r="G44" s="42"/>
      <c r="H44" s="42"/>
      <c r="I44" s="37"/>
      <c r="J44" s="38"/>
      <c r="K44" s="39"/>
      <c r="M44" s="1"/>
    </row>
    <row r="45" spans="1:13" ht="32.1" customHeight="1" x14ac:dyDescent="0.25">
      <c r="A45" s="5"/>
      <c r="B45" s="50" t="s">
        <v>67</v>
      </c>
      <c r="C45" s="57"/>
      <c r="D45" s="31">
        <f t="shared" si="14"/>
        <v>0</v>
      </c>
      <c r="E45" s="41"/>
      <c r="F45" s="48"/>
      <c r="G45" s="42"/>
      <c r="H45" s="42"/>
      <c r="I45" s="37"/>
      <c r="J45" s="38"/>
      <c r="K45" s="39"/>
      <c r="M45" s="1"/>
    </row>
    <row r="46" spans="1:13" ht="101.25" customHeight="1" x14ac:dyDescent="0.25">
      <c r="A46" s="5" t="s">
        <v>7</v>
      </c>
      <c r="B46" s="52" t="s">
        <v>73</v>
      </c>
      <c r="C46" s="56">
        <f>(C52/100)*F46</f>
        <v>0</v>
      </c>
      <c r="D46" s="44">
        <f>1.21*C46</f>
        <v>0</v>
      </c>
      <c r="E46" s="45" t="s">
        <v>36</v>
      </c>
      <c r="F46" s="57"/>
      <c r="G46" s="32">
        <f>C46+G47+G48+G49+G50+G51</f>
        <v>0</v>
      </c>
      <c r="H46" s="32">
        <f>D46+H47+H48+H49+H50+H51+H52</f>
        <v>0</v>
      </c>
      <c r="I46" s="43">
        <v>5</v>
      </c>
      <c r="J46" s="34">
        <f>G46*I46</f>
        <v>0</v>
      </c>
      <c r="K46" s="35">
        <f t="shared" si="0"/>
        <v>0</v>
      </c>
      <c r="M46" s="1"/>
    </row>
    <row r="47" spans="1:13" ht="20.100000000000001" customHeight="1" x14ac:dyDescent="0.25">
      <c r="A47" s="5"/>
      <c r="B47" s="50" t="s">
        <v>39</v>
      </c>
      <c r="C47" s="49"/>
      <c r="D47" s="31">
        <f t="shared" ref="D47:D52" si="17">1.21*C47</f>
        <v>0</v>
      </c>
      <c r="E47" s="32" t="s">
        <v>40</v>
      </c>
      <c r="F47" s="57"/>
      <c r="G47" s="36">
        <f t="shared" ref="G47:G51" si="18">C47*F47</f>
        <v>0</v>
      </c>
      <c r="H47" s="32">
        <f t="shared" ref="H47:H51" si="19">D47*F47</f>
        <v>0</v>
      </c>
      <c r="I47" s="37"/>
      <c r="J47" s="38"/>
      <c r="K47" s="39"/>
      <c r="M47" s="1"/>
    </row>
    <row r="48" spans="1:13" ht="20.100000000000001" customHeight="1" x14ac:dyDescent="0.25">
      <c r="A48" s="5"/>
      <c r="B48" s="50" t="s">
        <v>43</v>
      </c>
      <c r="C48" s="49"/>
      <c r="D48" s="31">
        <f t="shared" si="17"/>
        <v>0</v>
      </c>
      <c r="E48" s="32" t="s">
        <v>42</v>
      </c>
      <c r="F48" s="57"/>
      <c r="G48" s="36">
        <f t="shared" si="18"/>
        <v>0</v>
      </c>
      <c r="H48" s="32">
        <f t="shared" si="19"/>
        <v>0</v>
      </c>
      <c r="I48" s="37"/>
      <c r="J48" s="40"/>
      <c r="K48" s="39"/>
      <c r="M48" s="1"/>
    </row>
    <row r="49" spans="1:13" ht="20.100000000000001" customHeight="1" x14ac:dyDescent="0.25">
      <c r="A49" s="5"/>
      <c r="B49" s="50" t="s">
        <v>41</v>
      </c>
      <c r="C49" s="49"/>
      <c r="D49" s="31">
        <f t="shared" si="17"/>
        <v>0</v>
      </c>
      <c r="E49" s="32" t="s">
        <v>42</v>
      </c>
      <c r="F49" s="57"/>
      <c r="G49" s="36">
        <f t="shared" si="18"/>
        <v>0</v>
      </c>
      <c r="H49" s="32">
        <f t="shared" si="19"/>
        <v>0</v>
      </c>
      <c r="I49" s="37"/>
      <c r="J49" s="40"/>
      <c r="K49" s="39"/>
      <c r="M49" s="1"/>
    </row>
    <row r="50" spans="1:13" ht="20.100000000000001" customHeight="1" x14ac:dyDescent="0.25">
      <c r="A50" s="5"/>
      <c r="B50" s="50" t="s">
        <v>44</v>
      </c>
      <c r="C50" s="49"/>
      <c r="D50" s="31">
        <f t="shared" si="17"/>
        <v>0</v>
      </c>
      <c r="E50" s="32" t="s">
        <v>42</v>
      </c>
      <c r="F50" s="57"/>
      <c r="G50" s="36">
        <f t="shared" si="18"/>
        <v>0</v>
      </c>
      <c r="H50" s="32">
        <f t="shared" si="19"/>
        <v>0</v>
      </c>
      <c r="I50" s="37"/>
      <c r="J50" s="40"/>
      <c r="K50" s="39"/>
      <c r="M50" s="1"/>
    </row>
    <row r="51" spans="1:13" s="15" customFormat="1" ht="20.100000000000001" customHeight="1" x14ac:dyDescent="0.25">
      <c r="A51" s="17"/>
      <c r="B51" s="50" t="s">
        <v>53</v>
      </c>
      <c r="C51" s="49"/>
      <c r="D51" s="31">
        <f t="shared" si="17"/>
        <v>0</v>
      </c>
      <c r="E51" s="32" t="s">
        <v>42</v>
      </c>
      <c r="F51" s="57"/>
      <c r="G51" s="36">
        <f t="shared" si="18"/>
        <v>0</v>
      </c>
      <c r="H51" s="32">
        <f t="shared" si="19"/>
        <v>0</v>
      </c>
      <c r="I51" s="37"/>
      <c r="J51" s="40"/>
      <c r="K51" s="39"/>
      <c r="M51" s="16"/>
    </row>
    <row r="52" spans="1:13" ht="32.1" customHeight="1" x14ac:dyDescent="0.25">
      <c r="A52" s="5"/>
      <c r="B52" s="51" t="s">
        <v>67</v>
      </c>
      <c r="C52" s="49"/>
      <c r="D52" s="31">
        <f t="shared" si="17"/>
        <v>0</v>
      </c>
      <c r="E52" s="41"/>
      <c r="F52" s="48"/>
      <c r="G52" s="42"/>
      <c r="H52" s="42"/>
      <c r="I52" s="37"/>
      <c r="J52" s="38"/>
      <c r="K52" s="39"/>
      <c r="M52" s="1"/>
    </row>
    <row r="53" spans="1:13" ht="98.25" customHeight="1" x14ac:dyDescent="0.25">
      <c r="A53" s="6" t="s">
        <v>8</v>
      </c>
      <c r="B53" s="52" t="s">
        <v>74</v>
      </c>
      <c r="C53" s="56">
        <f>(C59/100)*F53</f>
        <v>0</v>
      </c>
      <c r="D53" s="44">
        <f>1.21*C53</f>
        <v>0</v>
      </c>
      <c r="E53" s="45" t="s">
        <v>36</v>
      </c>
      <c r="F53" s="49"/>
      <c r="G53" s="32">
        <f>C53+G54+G55+G56+G57+G58</f>
        <v>0</v>
      </c>
      <c r="H53" s="32">
        <f>D53+H54+H55+H56+H57+H58+H59</f>
        <v>0</v>
      </c>
      <c r="I53" s="43">
        <v>5</v>
      </c>
      <c r="J53" s="34">
        <f>G53*I53</f>
        <v>0</v>
      </c>
      <c r="K53" s="35">
        <f t="shared" ref="K53:K83" si="20">1.21*J53</f>
        <v>0</v>
      </c>
      <c r="M53" s="1"/>
    </row>
    <row r="54" spans="1:13" ht="20.100000000000001" customHeight="1" x14ac:dyDescent="0.25">
      <c r="A54" s="5"/>
      <c r="B54" s="50" t="s">
        <v>39</v>
      </c>
      <c r="C54" s="49"/>
      <c r="D54" s="31">
        <f t="shared" ref="D54:D59" si="21">1.21*C54</f>
        <v>0</v>
      </c>
      <c r="E54" s="32" t="s">
        <v>40</v>
      </c>
      <c r="F54" s="57"/>
      <c r="G54" s="36">
        <f t="shared" ref="G54:G58" si="22">C54*F54</f>
        <v>0</v>
      </c>
      <c r="H54" s="32">
        <f t="shared" ref="H54:H58" si="23">D54*F54</f>
        <v>0</v>
      </c>
      <c r="I54" s="37"/>
      <c r="J54" s="38"/>
      <c r="K54" s="39"/>
      <c r="M54" s="1"/>
    </row>
    <row r="55" spans="1:13" ht="20.100000000000001" customHeight="1" x14ac:dyDescent="0.25">
      <c r="A55" s="5"/>
      <c r="B55" s="50" t="s">
        <v>43</v>
      </c>
      <c r="C55" s="49"/>
      <c r="D55" s="31">
        <f t="shared" si="21"/>
        <v>0</v>
      </c>
      <c r="E55" s="32" t="s">
        <v>42</v>
      </c>
      <c r="F55" s="57"/>
      <c r="G55" s="36">
        <f t="shared" si="22"/>
        <v>0</v>
      </c>
      <c r="H55" s="32">
        <f t="shared" si="23"/>
        <v>0</v>
      </c>
      <c r="I55" s="37"/>
      <c r="J55" s="40"/>
      <c r="K55" s="39"/>
      <c r="M55" s="1"/>
    </row>
    <row r="56" spans="1:13" ht="20.100000000000001" customHeight="1" x14ac:dyDescent="0.25">
      <c r="A56" s="5"/>
      <c r="B56" s="50" t="s">
        <v>41</v>
      </c>
      <c r="C56" s="49"/>
      <c r="D56" s="31">
        <f t="shared" si="21"/>
        <v>0</v>
      </c>
      <c r="E56" s="32" t="s">
        <v>42</v>
      </c>
      <c r="F56" s="57"/>
      <c r="G56" s="36">
        <f t="shared" si="22"/>
        <v>0</v>
      </c>
      <c r="H56" s="32">
        <f t="shared" si="23"/>
        <v>0</v>
      </c>
      <c r="I56" s="37"/>
      <c r="J56" s="40"/>
      <c r="K56" s="39"/>
      <c r="M56" s="1"/>
    </row>
    <row r="57" spans="1:13" ht="20.100000000000001" customHeight="1" x14ac:dyDescent="0.25">
      <c r="A57" s="5"/>
      <c r="B57" s="50" t="s">
        <v>44</v>
      </c>
      <c r="C57" s="49"/>
      <c r="D57" s="31">
        <f t="shared" si="21"/>
        <v>0</v>
      </c>
      <c r="E57" s="32" t="s">
        <v>42</v>
      </c>
      <c r="F57" s="57"/>
      <c r="G57" s="36">
        <f t="shared" si="22"/>
        <v>0</v>
      </c>
      <c r="H57" s="32">
        <f t="shared" si="23"/>
        <v>0</v>
      </c>
      <c r="I57" s="37"/>
      <c r="J57" s="40"/>
      <c r="K57" s="39"/>
      <c r="M57" s="1"/>
    </row>
    <row r="58" spans="1:13" s="15" customFormat="1" ht="20.100000000000001" customHeight="1" x14ac:dyDescent="0.25">
      <c r="A58" s="17"/>
      <c r="B58" s="50" t="s">
        <v>53</v>
      </c>
      <c r="C58" s="49"/>
      <c r="D58" s="31">
        <f t="shared" si="21"/>
        <v>0</v>
      </c>
      <c r="E58" s="32" t="s">
        <v>42</v>
      </c>
      <c r="F58" s="57"/>
      <c r="G58" s="36">
        <f t="shared" si="22"/>
        <v>0</v>
      </c>
      <c r="H58" s="32">
        <f t="shared" si="23"/>
        <v>0</v>
      </c>
      <c r="I58" s="37"/>
      <c r="J58" s="40"/>
      <c r="K58" s="39"/>
      <c r="M58" s="16"/>
    </row>
    <row r="59" spans="1:13" ht="32.1" customHeight="1" x14ac:dyDescent="0.25">
      <c r="A59" s="5"/>
      <c r="B59" s="51" t="s">
        <v>67</v>
      </c>
      <c r="C59" s="49"/>
      <c r="D59" s="31">
        <f t="shared" si="21"/>
        <v>0</v>
      </c>
      <c r="E59" s="41"/>
      <c r="F59" s="48"/>
      <c r="G59" s="42"/>
      <c r="H59" s="42"/>
      <c r="I59" s="37"/>
      <c r="J59" s="38"/>
      <c r="K59" s="39"/>
      <c r="M59" s="1"/>
    </row>
    <row r="60" spans="1:13" ht="105.75" x14ac:dyDescent="0.25">
      <c r="A60" s="5" t="s">
        <v>9</v>
      </c>
      <c r="B60" s="50" t="s">
        <v>75</v>
      </c>
      <c r="C60" s="56">
        <f>(C66/100)*F60</f>
        <v>0</v>
      </c>
      <c r="D60" s="31">
        <f>1.21*C60</f>
        <v>0</v>
      </c>
      <c r="E60" s="32" t="s">
        <v>36</v>
      </c>
      <c r="F60" s="57"/>
      <c r="G60" s="32">
        <f>C60+G61+G62+G63+G64+G65</f>
        <v>0</v>
      </c>
      <c r="H60" s="32">
        <f>D60+H61+H62+H63+H64+H65+H66</f>
        <v>0</v>
      </c>
      <c r="I60" s="43">
        <v>5</v>
      </c>
      <c r="J60" s="34">
        <f>G60*I60</f>
        <v>0</v>
      </c>
      <c r="K60" s="35">
        <f t="shared" si="20"/>
        <v>0</v>
      </c>
      <c r="M60" s="1"/>
    </row>
    <row r="61" spans="1:13" ht="30" x14ac:dyDescent="0.25">
      <c r="A61" s="5"/>
      <c r="B61" s="83" t="s">
        <v>136</v>
      </c>
      <c r="C61" s="49"/>
      <c r="D61" s="31">
        <f t="shared" ref="D61:D72" si="24">1.21*C61</f>
        <v>0</v>
      </c>
      <c r="E61" s="32" t="s">
        <v>40</v>
      </c>
      <c r="F61" s="57"/>
      <c r="G61" s="36">
        <f t="shared" ref="G61:G64" si="25">C61*F61</f>
        <v>0</v>
      </c>
      <c r="H61" s="32">
        <f t="shared" ref="H61:H64" si="26">D61*F61</f>
        <v>0</v>
      </c>
      <c r="I61" s="37"/>
      <c r="J61" s="38"/>
      <c r="K61" s="39"/>
      <c r="M61" s="1"/>
    </row>
    <row r="62" spans="1:13" ht="20.100000000000001" customHeight="1" x14ac:dyDescent="0.25">
      <c r="A62" s="5"/>
      <c r="B62" s="50" t="s">
        <v>137</v>
      </c>
      <c r="C62" s="49"/>
      <c r="D62" s="31">
        <f t="shared" si="24"/>
        <v>0</v>
      </c>
      <c r="E62" s="32" t="s">
        <v>42</v>
      </c>
      <c r="F62" s="57"/>
      <c r="G62" s="36">
        <f t="shared" si="25"/>
        <v>0</v>
      </c>
      <c r="H62" s="32">
        <f t="shared" si="26"/>
        <v>0</v>
      </c>
      <c r="I62" s="37"/>
      <c r="J62" s="40"/>
      <c r="K62" s="39"/>
      <c r="M62" s="1"/>
    </row>
    <row r="63" spans="1:13" ht="20.100000000000001" customHeight="1" x14ac:dyDescent="0.25">
      <c r="A63" s="5"/>
      <c r="B63" s="50" t="s">
        <v>138</v>
      </c>
      <c r="C63" s="49"/>
      <c r="D63" s="31">
        <f t="shared" si="24"/>
        <v>0</v>
      </c>
      <c r="E63" s="32" t="s">
        <v>42</v>
      </c>
      <c r="F63" s="57"/>
      <c r="G63" s="36">
        <f t="shared" si="25"/>
        <v>0</v>
      </c>
      <c r="H63" s="32">
        <f t="shared" si="26"/>
        <v>0</v>
      </c>
      <c r="I63" s="37"/>
      <c r="J63" s="40"/>
      <c r="K63" s="39"/>
      <c r="M63" s="1"/>
    </row>
    <row r="64" spans="1:13" ht="20.100000000000001" customHeight="1" x14ac:dyDescent="0.25">
      <c r="A64" s="5"/>
      <c r="B64" s="50" t="s">
        <v>139</v>
      </c>
      <c r="C64" s="49"/>
      <c r="D64" s="31">
        <f t="shared" si="24"/>
        <v>0</v>
      </c>
      <c r="E64" s="32" t="s">
        <v>42</v>
      </c>
      <c r="F64" s="57"/>
      <c r="G64" s="36">
        <f t="shared" si="25"/>
        <v>0</v>
      </c>
      <c r="H64" s="32">
        <f t="shared" si="26"/>
        <v>0</v>
      </c>
      <c r="I64" s="37"/>
      <c r="J64" s="40"/>
      <c r="K64" s="39"/>
      <c r="M64" s="1"/>
    </row>
    <row r="65" spans="1:13" s="15" customFormat="1" ht="15.75" x14ac:dyDescent="0.25">
      <c r="A65" s="17"/>
      <c r="B65" s="50" t="s">
        <v>53</v>
      </c>
      <c r="C65" s="49"/>
      <c r="D65" s="31">
        <f t="shared" si="24"/>
        <v>0</v>
      </c>
      <c r="E65" s="32" t="s">
        <v>42</v>
      </c>
      <c r="F65" s="57"/>
      <c r="G65" s="36">
        <f t="shared" ref="G65" si="27">C65*F65</f>
        <v>0</v>
      </c>
      <c r="H65" s="32">
        <f t="shared" ref="H65" si="28">D65*F65</f>
        <v>0</v>
      </c>
      <c r="I65" s="37"/>
      <c r="J65" s="40"/>
      <c r="K65" s="39"/>
      <c r="M65" s="16"/>
    </row>
    <row r="66" spans="1:13" ht="32.1" customHeight="1" x14ac:dyDescent="0.25">
      <c r="A66" s="5"/>
      <c r="B66" s="51" t="s">
        <v>67</v>
      </c>
      <c r="C66" s="57"/>
      <c r="D66" s="31">
        <f t="shared" si="24"/>
        <v>0</v>
      </c>
      <c r="E66" s="41"/>
      <c r="F66" s="48"/>
      <c r="G66" s="42"/>
      <c r="H66" s="42"/>
      <c r="I66" s="37"/>
      <c r="J66" s="38"/>
      <c r="K66" s="39"/>
      <c r="M66" s="1"/>
    </row>
    <row r="67" spans="1:13" s="15" customFormat="1" ht="108" customHeight="1" x14ac:dyDescent="0.25">
      <c r="A67" s="17" t="s">
        <v>10</v>
      </c>
      <c r="B67" s="50" t="s">
        <v>76</v>
      </c>
      <c r="C67" s="56">
        <f>(C74/100)*F67</f>
        <v>0</v>
      </c>
      <c r="D67" s="31">
        <f>1.21*C67</f>
        <v>0</v>
      </c>
      <c r="E67" s="32"/>
      <c r="F67" s="57"/>
      <c r="G67" s="32">
        <f>C67+G68+G69+G70+G71+G72+G73</f>
        <v>0</v>
      </c>
      <c r="H67" s="32">
        <f>D67+H68+H69+H70+H71+H72+H73</f>
        <v>0</v>
      </c>
      <c r="I67" s="43">
        <v>3</v>
      </c>
      <c r="J67" s="34">
        <f>G67*I67</f>
        <v>0</v>
      </c>
      <c r="K67" s="35">
        <f t="shared" si="20"/>
        <v>0</v>
      </c>
      <c r="M67" s="16"/>
    </row>
    <row r="68" spans="1:13" s="15" customFormat="1" ht="32.1" customHeight="1" x14ac:dyDescent="0.25">
      <c r="A68" s="17"/>
      <c r="B68" s="83" t="s">
        <v>136</v>
      </c>
      <c r="C68" s="57"/>
      <c r="D68" s="31">
        <f t="shared" si="24"/>
        <v>0</v>
      </c>
      <c r="E68" s="32" t="s">
        <v>40</v>
      </c>
      <c r="F68" s="57"/>
      <c r="G68" s="36">
        <f t="shared" ref="G68:G73" si="29">C68*F68</f>
        <v>0</v>
      </c>
      <c r="H68" s="32">
        <f t="shared" ref="H68:H73" si="30">D68*F68</f>
        <v>0</v>
      </c>
      <c r="I68" s="37"/>
      <c r="J68" s="38"/>
      <c r="K68" s="39"/>
      <c r="M68" s="16"/>
    </row>
    <row r="69" spans="1:13" s="15" customFormat="1" ht="20.100000000000001" customHeight="1" x14ac:dyDescent="0.25">
      <c r="A69" s="17"/>
      <c r="B69" s="50" t="s">
        <v>137</v>
      </c>
      <c r="C69" s="49"/>
      <c r="D69" s="31">
        <f t="shared" si="24"/>
        <v>0</v>
      </c>
      <c r="E69" s="32" t="s">
        <v>42</v>
      </c>
      <c r="F69" s="57"/>
      <c r="G69" s="36">
        <f t="shared" si="29"/>
        <v>0</v>
      </c>
      <c r="H69" s="32">
        <f t="shared" si="30"/>
        <v>0</v>
      </c>
      <c r="I69" s="37"/>
      <c r="J69" s="40"/>
      <c r="K69" s="39"/>
      <c r="M69" s="16"/>
    </row>
    <row r="70" spans="1:13" s="15" customFormat="1" ht="20.100000000000001" customHeight="1" x14ac:dyDescent="0.25">
      <c r="A70" s="17"/>
      <c r="B70" s="50" t="s">
        <v>138</v>
      </c>
      <c r="C70" s="49"/>
      <c r="D70" s="31">
        <f t="shared" si="24"/>
        <v>0</v>
      </c>
      <c r="E70" s="32" t="s">
        <v>42</v>
      </c>
      <c r="F70" s="57"/>
      <c r="G70" s="36">
        <f t="shared" si="29"/>
        <v>0</v>
      </c>
      <c r="H70" s="32">
        <f t="shared" si="30"/>
        <v>0</v>
      </c>
      <c r="I70" s="37"/>
      <c r="J70" s="40"/>
      <c r="K70" s="39"/>
      <c r="M70" s="16"/>
    </row>
    <row r="71" spans="1:13" s="15" customFormat="1" ht="20.100000000000001" customHeight="1" x14ac:dyDescent="0.25">
      <c r="A71" s="17"/>
      <c r="B71" s="50" t="s">
        <v>139</v>
      </c>
      <c r="C71" s="49"/>
      <c r="D71" s="31">
        <f t="shared" si="24"/>
        <v>0</v>
      </c>
      <c r="E71" s="32" t="s">
        <v>42</v>
      </c>
      <c r="F71" s="57"/>
      <c r="G71" s="36">
        <f t="shared" si="29"/>
        <v>0</v>
      </c>
      <c r="H71" s="32">
        <f t="shared" si="30"/>
        <v>0</v>
      </c>
      <c r="I71" s="37"/>
      <c r="J71" s="40"/>
      <c r="K71" s="39"/>
      <c r="M71" s="16"/>
    </row>
    <row r="72" spans="1:13" s="15" customFormat="1" ht="20.100000000000001" customHeight="1" x14ac:dyDescent="0.25">
      <c r="A72" s="17"/>
      <c r="B72" s="50" t="s">
        <v>53</v>
      </c>
      <c r="C72" s="49"/>
      <c r="D72" s="31">
        <f t="shared" si="24"/>
        <v>0</v>
      </c>
      <c r="E72" s="32" t="s">
        <v>42</v>
      </c>
      <c r="F72" s="57"/>
      <c r="G72" s="36">
        <f t="shared" si="29"/>
        <v>0</v>
      </c>
      <c r="H72" s="32">
        <f t="shared" si="30"/>
        <v>0</v>
      </c>
      <c r="I72" s="37"/>
      <c r="J72" s="40"/>
      <c r="K72" s="39"/>
      <c r="M72" s="16"/>
    </row>
    <row r="73" spans="1:13" s="15" customFormat="1" ht="18.75" customHeight="1" x14ac:dyDescent="0.25">
      <c r="A73" s="17"/>
      <c r="B73" s="50" t="s">
        <v>140</v>
      </c>
      <c r="C73" s="49"/>
      <c r="D73" s="31">
        <f t="shared" ref="D73:D74" si="31">1.21*C73</f>
        <v>0</v>
      </c>
      <c r="E73" s="32" t="s">
        <v>42</v>
      </c>
      <c r="F73" s="57"/>
      <c r="G73" s="36">
        <f t="shared" si="29"/>
        <v>0</v>
      </c>
      <c r="H73" s="32">
        <f t="shared" si="30"/>
        <v>0</v>
      </c>
      <c r="I73" s="37"/>
      <c r="J73" s="40"/>
      <c r="K73" s="39"/>
      <c r="M73" s="16"/>
    </row>
    <row r="74" spans="1:13" s="15" customFormat="1" ht="32.1" customHeight="1" x14ac:dyDescent="0.25">
      <c r="A74" s="17"/>
      <c r="B74" s="51" t="s">
        <v>67</v>
      </c>
      <c r="C74" s="57"/>
      <c r="D74" s="31">
        <f t="shared" si="31"/>
        <v>0</v>
      </c>
      <c r="E74" s="41"/>
      <c r="F74" s="48"/>
      <c r="G74" s="42"/>
      <c r="H74" s="42"/>
      <c r="I74" s="37"/>
      <c r="J74" s="38"/>
      <c r="K74" s="39"/>
      <c r="M74" s="16"/>
    </row>
    <row r="75" spans="1:13" ht="110.1" customHeight="1" x14ac:dyDescent="0.25">
      <c r="A75" s="6" t="s">
        <v>11</v>
      </c>
      <c r="B75" s="53" t="s">
        <v>142</v>
      </c>
      <c r="C75" s="49"/>
      <c r="D75" s="44">
        <f t="shared" ref="D75:D76" si="32">1.21*C75</f>
        <v>0</v>
      </c>
      <c r="E75" s="45" t="s">
        <v>37</v>
      </c>
      <c r="F75" s="49"/>
      <c r="G75" s="45">
        <f>(C76/100*F75)+C75</f>
        <v>0</v>
      </c>
      <c r="H75" s="32">
        <f>G75*1.21</f>
        <v>0</v>
      </c>
      <c r="I75" s="43">
        <v>4</v>
      </c>
      <c r="J75" s="46">
        <f>G75*I75</f>
        <v>0</v>
      </c>
      <c r="K75" s="35">
        <f t="shared" si="20"/>
        <v>0</v>
      </c>
    </row>
    <row r="76" spans="1:13" s="15" customFormat="1" ht="32.1" customHeight="1" x14ac:dyDescent="0.25">
      <c r="A76" s="17"/>
      <c r="B76" s="50" t="s">
        <v>77</v>
      </c>
      <c r="C76" s="49"/>
      <c r="D76" s="31">
        <f t="shared" si="32"/>
        <v>0</v>
      </c>
      <c r="E76" s="41"/>
      <c r="F76" s="48"/>
      <c r="G76" s="42"/>
      <c r="H76" s="42"/>
      <c r="I76" s="37"/>
      <c r="J76" s="38"/>
      <c r="K76" s="39"/>
    </row>
    <row r="77" spans="1:13" ht="119.25" customHeight="1" x14ac:dyDescent="0.25">
      <c r="A77" s="6" t="s">
        <v>12</v>
      </c>
      <c r="B77" s="53" t="s">
        <v>143</v>
      </c>
      <c r="C77" s="49"/>
      <c r="D77" s="44">
        <f t="shared" ref="D77:D79" si="33">1.21*C77</f>
        <v>0</v>
      </c>
      <c r="E77" s="45" t="s">
        <v>37</v>
      </c>
      <c r="F77" s="49"/>
      <c r="G77" s="45">
        <f>(C78/100*F77)+C77</f>
        <v>0</v>
      </c>
      <c r="H77" s="32">
        <f>G77*1.21</f>
        <v>0</v>
      </c>
      <c r="I77" s="43">
        <v>2</v>
      </c>
      <c r="J77" s="46">
        <f>G77*I77</f>
        <v>0</v>
      </c>
      <c r="K77" s="35">
        <f t="shared" si="20"/>
        <v>0</v>
      </c>
    </row>
    <row r="78" spans="1:13" s="15" customFormat="1" ht="32.1" customHeight="1" x14ac:dyDescent="0.25">
      <c r="A78" s="17"/>
      <c r="B78" s="50" t="s">
        <v>77</v>
      </c>
      <c r="C78" s="49"/>
      <c r="D78" s="31">
        <f t="shared" si="33"/>
        <v>0</v>
      </c>
      <c r="E78" s="41"/>
      <c r="F78" s="48"/>
      <c r="G78" s="42"/>
      <c r="H78" s="42"/>
      <c r="I78" s="37"/>
      <c r="J78" s="38"/>
      <c r="K78" s="39"/>
    </row>
    <row r="79" spans="1:13" ht="126" customHeight="1" x14ac:dyDescent="0.25">
      <c r="A79" s="6" t="s">
        <v>13</v>
      </c>
      <c r="B79" s="53" t="s">
        <v>144</v>
      </c>
      <c r="C79" s="49"/>
      <c r="D79" s="44">
        <f t="shared" si="33"/>
        <v>0</v>
      </c>
      <c r="E79" s="45" t="s">
        <v>37</v>
      </c>
      <c r="F79" s="49"/>
      <c r="G79" s="45">
        <f>(C80/100*F79)+C79</f>
        <v>0</v>
      </c>
      <c r="H79" s="32">
        <f>G79*1.21</f>
        <v>0</v>
      </c>
      <c r="I79" s="43">
        <v>2</v>
      </c>
      <c r="J79" s="46">
        <f>G79*I79</f>
        <v>0</v>
      </c>
      <c r="K79" s="35">
        <f t="shared" si="20"/>
        <v>0</v>
      </c>
    </row>
    <row r="80" spans="1:13" s="15" customFormat="1" ht="32.1" customHeight="1" x14ac:dyDescent="0.25">
      <c r="A80" s="17"/>
      <c r="B80" s="50" t="s">
        <v>77</v>
      </c>
      <c r="C80" s="49"/>
      <c r="D80" s="31">
        <f t="shared" ref="D80" si="34">1.21*C80</f>
        <v>0</v>
      </c>
      <c r="E80" s="41"/>
      <c r="F80" s="48"/>
      <c r="G80" s="42"/>
      <c r="H80" s="42"/>
      <c r="I80" s="37"/>
      <c r="J80" s="38"/>
      <c r="K80" s="39"/>
    </row>
    <row r="81" spans="1:11" ht="125.25" customHeight="1" x14ac:dyDescent="0.25">
      <c r="A81" s="6" t="s">
        <v>14</v>
      </c>
      <c r="B81" s="53" t="s">
        <v>145</v>
      </c>
      <c r="C81" s="49"/>
      <c r="D81" s="44">
        <f t="shared" ref="D81:D82" si="35">1.21*C81</f>
        <v>0</v>
      </c>
      <c r="E81" s="45" t="s">
        <v>37</v>
      </c>
      <c r="F81" s="49"/>
      <c r="G81" s="45">
        <f>(C82/100*F81)+C81</f>
        <v>0</v>
      </c>
      <c r="H81" s="32">
        <f>G81*1.21</f>
        <v>0</v>
      </c>
      <c r="I81" s="43">
        <v>2</v>
      </c>
      <c r="J81" s="46">
        <f>G81*I81</f>
        <v>0</v>
      </c>
      <c r="K81" s="35">
        <f t="shared" si="20"/>
        <v>0</v>
      </c>
    </row>
    <row r="82" spans="1:11" s="15" customFormat="1" ht="32.1" customHeight="1" x14ac:dyDescent="0.25">
      <c r="A82" s="6"/>
      <c r="B82" s="50" t="s">
        <v>77</v>
      </c>
      <c r="C82" s="49"/>
      <c r="D82" s="31">
        <f t="shared" si="35"/>
        <v>0</v>
      </c>
      <c r="E82" s="41"/>
      <c r="F82" s="48"/>
      <c r="G82" s="42"/>
      <c r="H82" s="42"/>
      <c r="I82" s="37"/>
      <c r="J82" s="38"/>
      <c r="K82" s="39"/>
    </row>
    <row r="83" spans="1:11" ht="60" x14ac:dyDescent="0.25">
      <c r="A83" s="6" t="s">
        <v>15</v>
      </c>
      <c r="B83" s="53" t="s">
        <v>113</v>
      </c>
      <c r="C83" s="49"/>
      <c r="D83" s="44">
        <f t="shared" ref="D83:D86" si="36">1.21*C83</f>
        <v>0</v>
      </c>
      <c r="E83" s="45" t="s">
        <v>37</v>
      </c>
      <c r="F83" s="48"/>
      <c r="G83" s="42"/>
      <c r="H83" s="42"/>
      <c r="I83" s="43">
        <v>30</v>
      </c>
      <c r="J83" s="46">
        <f>C83*I83</f>
        <v>0</v>
      </c>
      <c r="K83" s="35">
        <f t="shared" si="20"/>
        <v>0</v>
      </c>
    </row>
    <row r="84" spans="1:11" ht="75" x14ac:dyDescent="0.25">
      <c r="A84" s="6" t="s">
        <v>16</v>
      </c>
      <c r="B84" s="53" t="s">
        <v>114</v>
      </c>
      <c r="C84" s="49"/>
      <c r="D84" s="44">
        <f t="shared" si="36"/>
        <v>0</v>
      </c>
      <c r="E84" s="45" t="s">
        <v>37</v>
      </c>
      <c r="F84" s="48"/>
      <c r="G84" s="42"/>
      <c r="H84" s="42"/>
      <c r="I84" s="43">
        <v>30</v>
      </c>
      <c r="J84" s="46">
        <f t="shared" ref="J84:J100" si="37">C84*I84</f>
        <v>0</v>
      </c>
      <c r="K84" s="35">
        <f t="shared" ref="K84:K100" si="38">1.21*J84</f>
        <v>0</v>
      </c>
    </row>
    <row r="85" spans="1:11" ht="60" x14ac:dyDescent="0.25">
      <c r="A85" s="6" t="s">
        <v>17</v>
      </c>
      <c r="B85" s="53" t="s">
        <v>115</v>
      </c>
      <c r="C85" s="49"/>
      <c r="D85" s="44">
        <f t="shared" si="36"/>
        <v>0</v>
      </c>
      <c r="E85" s="45" t="s">
        <v>37</v>
      </c>
      <c r="F85" s="48"/>
      <c r="G85" s="42"/>
      <c r="H85" s="42"/>
      <c r="I85" s="43">
        <v>30</v>
      </c>
      <c r="J85" s="46">
        <f t="shared" si="37"/>
        <v>0</v>
      </c>
      <c r="K85" s="35">
        <f t="shared" si="38"/>
        <v>0</v>
      </c>
    </row>
    <row r="86" spans="1:11" ht="45" x14ac:dyDescent="0.25">
      <c r="A86" s="6" t="s">
        <v>18</v>
      </c>
      <c r="B86" s="53" t="s">
        <v>78</v>
      </c>
      <c r="C86" s="49"/>
      <c r="D86" s="44">
        <f t="shared" si="36"/>
        <v>0</v>
      </c>
      <c r="E86" s="45" t="s">
        <v>38</v>
      </c>
      <c r="F86" s="48"/>
      <c r="G86" s="42"/>
      <c r="H86" s="42"/>
      <c r="I86" s="43">
        <v>50</v>
      </c>
      <c r="J86" s="46">
        <f t="shared" si="37"/>
        <v>0</v>
      </c>
      <c r="K86" s="35">
        <f t="shared" si="38"/>
        <v>0</v>
      </c>
    </row>
    <row r="87" spans="1:11" ht="45" x14ac:dyDescent="0.25">
      <c r="A87" s="6" t="s">
        <v>19</v>
      </c>
      <c r="B87" s="53" t="s">
        <v>79</v>
      </c>
      <c r="C87" s="49"/>
      <c r="D87" s="44">
        <f t="shared" ref="D87:D110" si="39">1.21*C87</f>
        <v>0</v>
      </c>
      <c r="E87" s="45" t="s">
        <v>38</v>
      </c>
      <c r="F87" s="48"/>
      <c r="G87" s="42"/>
      <c r="H87" s="42"/>
      <c r="I87" s="43">
        <v>50</v>
      </c>
      <c r="J87" s="46">
        <f t="shared" si="37"/>
        <v>0</v>
      </c>
      <c r="K87" s="35">
        <f t="shared" si="38"/>
        <v>0</v>
      </c>
    </row>
    <row r="88" spans="1:11" ht="45" x14ac:dyDescent="0.25">
      <c r="A88" s="6" t="s">
        <v>20</v>
      </c>
      <c r="B88" s="53" t="s">
        <v>80</v>
      </c>
      <c r="C88" s="49"/>
      <c r="D88" s="44">
        <f t="shared" si="39"/>
        <v>0</v>
      </c>
      <c r="E88" s="45" t="s">
        <v>38</v>
      </c>
      <c r="F88" s="48"/>
      <c r="G88" s="42"/>
      <c r="H88" s="42"/>
      <c r="I88" s="43">
        <v>50</v>
      </c>
      <c r="J88" s="46">
        <f t="shared" si="37"/>
        <v>0</v>
      </c>
      <c r="K88" s="35">
        <f t="shared" si="38"/>
        <v>0</v>
      </c>
    </row>
    <row r="89" spans="1:11" ht="45" x14ac:dyDescent="0.25">
      <c r="A89" s="6" t="s">
        <v>21</v>
      </c>
      <c r="B89" s="53" t="s">
        <v>81</v>
      </c>
      <c r="C89" s="49"/>
      <c r="D89" s="44">
        <f t="shared" si="39"/>
        <v>0</v>
      </c>
      <c r="E89" s="45" t="s">
        <v>38</v>
      </c>
      <c r="F89" s="48"/>
      <c r="G89" s="42"/>
      <c r="H89" s="42"/>
      <c r="I89" s="43">
        <v>20</v>
      </c>
      <c r="J89" s="46">
        <f t="shared" si="37"/>
        <v>0</v>
      </c>
      <c r="K89" s="35">
        <f t="shared" si="38"/>
        <v>0</v>
      </c>
    </row>
    <row r="90" spans="1:11" ht="45" x14ac:dyDescent="0.25">
      <c r="A90" s="6" t="s">
        <v>22</v>
      </c>
      <c r="B90" s="53" t="s">
        <v>82</v>
      </c>
      <c r="C90" s="49"/>
      <c r="D90" s="44">
        <f t="shared" si="39"/>
        <v>0</v>
      </c>
      <c r="E90" s="45" t="s">
        <v>38</v>
      </c>
      <c r="F90" s="48"/>
      <c r="G90" s="42"/>
      <c r="H90" s="42"/>
      <c r="I90" s="43">
        <v>20</v>
      </c>
      <c r="J90" s="46">
        <f t="shared" si="37"/>
        <v>0</v>
      </c>
      <c r="K90" s="35">
        <f t="shared" si="38"/>
        <v>0</v>
      </c>
    </row>
    <row r="91" spans="1:11" ht="45" x14ac:dyDescent="0.25">
      <c r="A91" s="6" t="s">
        <v>23</v>
      </c>
      <c r="B91" s="53" t="s">
        <v>83</v>
      </c>
      <c r="C91" s="49"/>
      <c r="D91" s="44">
        <f t="shared" si="39"/>
        <v>0</v>
      </c>
      <c r="E91" s="45" t="s">
        <v>38</v>
      </c>
      <c r="F91" s="48"/>
      <c r="G91" s="42"/>
      <c r="H91" s="42"/>
      <c r="I91" s="43">
        <v>20</v>
      </c>
      <c r="J91" s="46">
        <f t="shared" si="37"/>
        <v>0</v>
      </c>
      <c r="K91" s="35">
        <f t="shared" si="38"/>
        <v>0</v>
      </c>
    </row>
    <row r="92" spans="1:11" ht="45" x14ac:dyDescent="0.25">
      <c r="A92" s="6" t="s">
        <v>24</v>
      </c>
      <c r="B92" s="53" t="s">
        <v>84</v>
      </c>
      <c r="C92" s="49"/>
      <c r="D92" s="44">
        <f t="shared" si="39"/>
        <v>0</v>
      </c>
      <c r="E92" s="45" t="s">
        <v>38</v>
      </c>
      <c r="F92" s="48"/>
      <c r="G92" s="42"/>
      <c r="H92" s="42"/>
      <c r="I92" s="43">
        <v>20</v>
      </c>
      <c r="J92" s="46">
        <f t="shared" si="37"/>
        <v>0</v>
      </c>
      <c r="K92" s="35">
        <f t="shared" si="38"/>
        <v>0</v>
      </c>
    </row>
    <row r="93" spans="1:11" ht="45" x14ac:dyDescent="0.25">
      <c r="A93" s="6" t="s">
        <v>25</v>
      </c>
      <c r="B93" s="53" t="s">
        <v>85</v>
      </c>
      <c r="C93" s="49"/>
      <c r="D93" s="44">
        <f t="shared" si="39"/>
        <v>0</v>
      </c>
      <c r="E93" s="45" t="s">
        <v>38</v>
      </c>
      <c r="F93" s="48"/>
      <c r="G93" s="42"/>
      <c r="H93" s="42"/>
      <c r="I93" s="43">
        <v>20</v>
      </c>
      <c r="J93" s="46">
        <f t="shared" si="37"/>
        <v>0</v>
      </c>
      <c r="K93" s="35">
        <f t="shared" si="38"/>
        <v>0</v>
      </c>
    </row>
    <row r="94" spans="1:11" ht="45" x14ac:dyDescent="0.25">
      <c r="A94" s="6" t="s">
        <v>26</v>
      </c>
      <c r="B94" s="53" t="s">
        <v>86</v>
      </c>
      <c r="C94" s="49"/>
      <c r="D94" s="44">
        <f t="shared" si="39"/>
        <v>0</v>
      </c>
      <c r="E94" s="45" t="s">
        <v>38</v>
      </c>
      <c r="F94" s="48"/>
      <c r="G94" s="42"/>
      <c r="H94" s="42"/>
      <c r="I94" s="43">
        <v>20</v>
      </c>
      <c r="J94" s="46">
        <f t="shared" si="37"/>
        <v>0</v>
      </c>
      <c r="K94" s="35">
        <f t="shared" si="38"/>
        <v>0</v>
      </c>
    </row>
    <row r="95" spans="1:11" ht="45" x14ac:dyDescent="0.25">
      <c r="A95" s="6" t="s">
        <v>27</v>
      </c>
      <c r="B95" s="53" t="s">
        <v>87</v>
      </c>
      <c r="C95" s="49"/>
      <c r="D95" s="44">
        <f t="shared" si="39"/>
        <v>0</v>
      </c>
      <c r="E95" s="45" t="s">
        <v>38</v>
      </c>
      <c r="F95" s="48"/>
      <c r="G95" s="42"/>
      <c r="H95" s="42"/>
      <c r="I95" s="43">
        <v>20</v>
      </c>
      <c r="J95" s="46">
        <f t="shared" si="37"/>
        <v>0</v>
      </c>
      <c r="K95" s="35">
        <f t="shared" si="38"/>
        <v>0</v>
      </c>
    </row>
    <row r="96" spans="1:11" ht="45" x14ac:dyDescent="0.25">
      <c r="A96" s="7" t="s">
        <v>28</v>
      </c>
      <c r="B96" s="53" t="s">
        <v>88</v>
      </c>
      <c r="C96" s="49"/>
      <c r="D96" s="44">
        <f t="shared" si="39"/>
        <v>0</v>
      </c>
      <c r="E96" s="45" t="s">
        <v>38</v>
      </c>
      <c r="F96" s="48"/>
      <c r="G96" s="42"/>
      <c r="H96" s="42"/>
      <c r="I96" s="43">
        <v>20</v>
      </c>
      <c r="J96" s="46">
        <f t="shared" si="37"/>
        <v>0</v>
      </c>
      <c r="K96" s="35">
        <f t="shared" si="38"/>
        <v>0</v>
      </c>
    </row>
    <row r="97" spans="1:11" ht="45" x14ac:dyDescent="0.25">
      <c r="A97" s="6" t="s">
        <v>29</v>
      </c>
      <c r="B97" s="53" t="s">
        <v>89</v>
      </c>
      <c r="C97" s="49"/>
      <c r="D97" s="44">
        <f t="shared" si="39"/>
        <v>0</v>
      </c>
      <c r="E97" s="45" t="s">
        <v>38</v>
      </c>
      <c r="F97" s="48"/>
      <c r="G97" s="42"/>
      <c r="H97" s="42"/>
      <c r="I97" s="43">
        <v>20</v>
      </c>
      <c r="J97" s="46">
        <f t="shared" si="37"/>
        <v>0</v>
      </c>
      <c r="K97" s="35">
        <f t="shared" si="38"/>
        <v>0</v>
      </c>
    </row>
    <row r="98" spans="1:11" ht="50.1" customHeight="1" x14ac:dyDescent="0.25">
      <c r="A98" s="6" t="s">
        <v>30</v>
      </c>
      <c r="B98" s="53" t="s">
        <v>90</v>
      </c>
      <c r="C98" s="49"/>
      <c r="D98" s="44">
        <f t="shared" si="39"/>
        <v>0</v>
      </c>
      <c r="E98" s="45" t="s">
        <v>38</v>
      </c>
      <c r="F98" s="48"/>
      <c r="G98" s="42"/>
      <c r="H98" s="42"/>
      <c r="I98" s="43">
        <v>20</v>
      </c>
      <c r="J98" s="46">
        <f t="shared" si="37"/>
        <v>0</v>
      </c>
      <c r="K98" s="35">
        <f t="shared" si="38"/>
        <v>0</v>
      </c>
    </row>
    <row r="99" spans="1:11" ht="50.1" customHeight="1" x14ac:dyDescent="0.25">
      <c r="A99" s="6" t="s">
        <v>31</v>
      </c>
      <c r="B99" s="53" t="s">
        <v>91</v>
      </c>
      <c r="C99" s="49"/>
      <c r="D99" s="44">
        <f t="shared" si="39"/>
        <v>0</v>
      </c>
      <c r="E99" s="45" t="s">
        <v>38</v>
      </c>
      <c r="F99" s="48"/>
      <c r="G99" s="42"/>
      <c r="H99" s="42"/>
      <c r="I99" s="43">
        <v>20</v>
      </c>
      <c r="J99" s="46">
        <f t="shared" si="37"/>
        <v>0</v>
      </c>
      <c r="K99" s="35">
        <f t="shared" si="38"/>
        <v>0</v>
      </c>
    </row>
    <row r="100" spans="1:11" ht="50.1" customHeight="1" x14ac:dyDescent="0.25">
      <c r="A100" s="6" t="s">
        <v>32</v>
      </c>
      <c r="B100" s="53" t="s">
        <v>92</v>
      </c>
      <c r="C100" s="49"/>
      <c r="D100" s="44">
        <f t="shared" si="39"/>
        <v>0</v>
      </c>
      <c r="E100" s="45" t="s">
        <v>38</v>
      </c>
      <c r="F100" s="48"/>
      <c r="G100" s="42"/>
      <c r="H100" s="42"/>
      <c r="I100" s="43">
        <v>20</v>
      </c>
      <c r="J100" s="46">
        <f t="shared" si="37"/>
        <v>0</v>
      </c>
      <c r="K100" s="35">
        <f t="shared" si="38"/>
        <v>0</v>
      </c>
    </row>
    <row r="101" spans="1:11" ht="45" x14ac:dyDescent="0.25">
      <c r="A101" s="6" t="s">
        <v>45</v>
      </c>
      <c r="B101" s="53" t="s">
        <v>146</v>
      </c>
      <c r="C101" s="49"/>
      <c r="D101" s="44">
        <f t="shared" si="39"/>
        <v>0</v>
      </c>
      <c r="E101" s="47" t="s">
        <v>59</v>
      </c>
      <c r="F101" s="48"/>
      <c r="G101" s="42"/>
      <c r="H101" s="42"/>
      <c r="I101" s="43">
        <v>10</v>
      </c>
      <c r="J101" s="46">
        <f t="shared" ref="J101:J110" si="40">C101*I101</f>
        <v>0</v>
      </c>
      <c r="K101" s="35">
        <f t="shared" ref="K101:K110" si="41">1.21*J101</f>
        <v>0</v>
      </c>
    </row>
    <row r="102" spans="1:11" ht="45" x14ac:dyDescent="0.25">
      <c r="A102" s="6" t="s">
        <v>46</v>
      </c>
      <c r="B102" s="53" t="s">
        <v>147</v>
      </c>
      <c r="C102" s="49"/>
      <c r="D102" s="44">
        <f t="shared" si="39"/>
        <v>0</v>
      </c>
      <c r="E102" s="47" t="s">
        <v>60</v>
      </c>
      <c r="F102" s="48"/>
      <c r="G102" s="42"/>
      <c r="H102" s="42"/>
      <c r="I102" s="43">
        <v>10</v>
      </c>
      <c r="J102" s="46">
        <f t="shared" si="40"/>
        <v>0</v>
      </c>
      <c r="K102" s="35">
        <f t="shared" si="41"/>
        <v>0</v>
      </c>
    </row>
    <row r="103" spans="1:11" ht="45" x14ac:dyDescent="0.25">
      <c r="A103" s="6" t="s">
        <v>47</v>
      </c>
      <c r="B103" s="53" t="s">
        <v>148</v>
      </c>
      <c r="C103" s="49"/>
      <c r="D103" s="44">
        <f t="shared" si="39"/>
        <v>0</v>
      </c>
      <c r="E103" s="47" t="s">
        <v>59</v>
      </c>
      <c r="F103" s="48"/>
      <c r="G103" s="42"/>
      <c r="H103" s="42"/>
      <c r="I103" s="43">
        <v>5</v>
      </c>
      <c r="J103" s="46">
        <f t="shared" si="40"/>
        <v>0</v>
      </c>
      <c r="K103" s="35">
        <f t="shared" si="41"/>
        <v>0</v>
      </c>
    </row>
    <row r="104" spans="1:11" ht="45" x14ac:dyDescent="0.25">
      <c r="A104" s="6" t="s">
        <v>48</v>
      </c>
      <c r="B104" s="53" t="s">
        <v>149</v>
      </c>
      <c r="C104" s="49"/>
      <c r="D104" s="44">
        <f t="shared" si="39"/>
        <v>0</v>
      </c>
      <c r="E104" s="47" t="s">
        <v>60</v>
      </c>
      <c r="F104" s="48"/>
      <c r="G104" s="42"/>
      <c r="H104" s="42"/>
      <c r="I104" s="43">
        <v>5</v>
      </c>
      <c r="J104" s="46">
        <f t="shared" si="40"/>
        <v>0</v>
      </c>
      <c r="K104" s="35">
        <f t="shared" si="41"/>
        <v>0</v>
      </c>
    </row>
    <row r="105" spans="1:11" ht="45" x14ac:dyDescent="0.25">
      <c r="A105" s="8" t="s">
        <v>49</v>
      </c>
      <c r="B105" s="53" t="s">
        <v>150</v>
      </c>
      <c r="C105" s="59"/>
      <c r="D105" s="44">
        <f t="shared" si="39"/>
        <v>0</v>
      </c>
      <c r="E105" s="47" t="s">
        <v>59</v>
      </c>
      <c r="F105" s="48"/>
      <c r="G105" s="42"/>
      <c r="H105" s="42"/>
      <c r="I105" s="43">
        <v>5</v>
      </c>
      <c r="J105" s="46">
        <f t="shared" si="40"/>
        <v>0</v>
      </c>
      <c r="K105" s="35">
        <f t="shared" si="41"/>
        <v>0</v>
      </c>
    </row>
    <row r="106" spans="1:11" ht="45" x14ac:dyDescent="0.25">
      <c r="A106" s="8" t="s">
        <v>50</v>
      </c>
      <c r="B106" s="53" t="s">
        <v>151</v>
      </c>
      <c r="C106" s="59"/>
      <c r="D106" s="44">
        <f t="shared" si="39"/>
        <v>0</v>
      </c>
      <c r="E106" s="47" t="s">
        <v>61</v>
      </c>
      <c r="F106" s="48"/>
      <c r="G106" s="42"/>
      <c r="H106" s="42"/>
      <c r="I106" s="43">
        <v>5</v>
      </c>
      <c r="J106" s="46">
        <f t="shared" si="40"/>
        <v>0</v>
      </c>
      <c r="K106" s="35">
        <f t="shared" si="41"/>
        <v>0</v>
      </c>
    </row>
    <row r="107" spans="1:11" ht="45" x14ac:dyDescent="0.25">
      <c r="A107" s="8" t="s">
        <v>55</v>
      </c>
      <c r="B107" s="53" t="s">
        <v>152</v>
      </c>
      <c r="C107" s="59"/>
      <c r="D107" s="44">
        <f t="shared" si="39"/>
        <v>0</v>
      </c>
      <c r="E107" s="47" t="s">
        <v>59</v>
      </c>
      <c r="F107" s="48"/>
      <c r="G107" s="42"/>
      <c r="H107" s="42"/>
      <c r="I107" s="43">
        <v>10</v>
      </c>
      <c r="J107" s="46">
        <f t="shared" si="40"/>
        <v>0</v>
      </c>
      <c r="K107" s="35">
        <f t="shared" si="41"/>
        <v>0</v>
      </c>
    </row>
    <row r="108" spans="1:11" ht="45" x14ac:dyDescent="0.25">
      <c r="A108" s="8" t="s">
        <v>56</v>
      </c>
      <c r="B108" s="53" t="s">
        <v>153</v>
      </c>
      <c r="C108" s="59"/>
      <c r="D108" s="44">
        <f t="shared" si="39"/>
        <v>0</v>
      </c>
      <c r="E108" s="47" t="s">
        <v>61</v>
      </c>
      <c r="F108" s="48"/>
      <c r="G108" s="42"/>
      <c r="H108" s="42"/>
      <c r="I108" s="43">
        <v>10</v>
      </c>
      <c r="J108" s="46">
        <f t="shared" si="40"/>
        <v>0</v>
      </c>
      <c r="K108" s="35">
        <f t="shared" si="41"/>
        <v>0</v>
      </c>
    </row>
    <row r="109" spans="1:11" ht="45" x14ac:dyDescent="0.25">
      <c r="A109" s="8" t="s">
        <v>57</v>
      </c>
      <c r="B109" s="53" t="s">
        <v>154</v>
      </c>
      <c r="C109" s="59"/>
      <c r="D109" s="44">
        <f t="shared" si="39"/>
        <v>0</v>
      </c>
      <c r="E109" s="47" t="s">
        <v>59</v>
      </c>
      <c r="F109" s="48"/>
      <c r="G109" s="42"/>
      <c r="H109" s="42"/>
      <c r="I109" s="43">
        <v>4</v>
      </c>
      <c r="J109" s="46">
        <f t="shared" si="40"/>
        <v>0</v>
      </c>
      <c r="K109" s="35">
        <f t="shared" si="41"/>
        <v>0</v>
      </c>
    </row>
    <row r="110" spans="1:11" ht="45.75" thickBot="1" x14ac:dyDescent="0.3">
      <c r="A110" s="9" t="s">
        <v>58</v>
      </c>
      <c r="B110" s="53" t="s">
        <v>155</v>
      </c>
      <c r="C110" s="60"/>
      <c r="D110" s="44">
        <f t="shared" si="39"/>
        <v>0</v>
      </c>
      <c r="E110" s="47" t="s">
        <v>61</v>
      </c>
      <c r="F110" s="48"/>
      <c r="G110" s="42"/>
      <c r="H110" s="42"/>
      <c r="I110" s="43">
        <v>4</v>
      </c>
      <c r="J110" s="46">
        <f t="shared" si="40"/>
        <v>0</v>
      </c>
      <c r="K110" s="35">
        <f t="shared" si="41"/>
        <v>0</v>
      </c>
    </row>
    <row r="111" spans="1:11" ht="16.5" thickBot="1" x14ac:dyDescent="0.3">
      <c r="A111" s="10"/>
      <c r="B111" s="81" t="s">
        <v>33</v>
      </c>
      <c r="C111" s="61" t="s">
        <v>34</v>
      </c>
      <c r="D111" s="61" t="s">
        <v>34</v>
      </c>
      <c r="E111" s="61" t="s">
        <v>34</v>
      </c>
      <c r="F111" s="62" t="s">
        <v>51</v>
      </c>
      <c r="G111" s="72"/>
      <c r="H111" s="72"/>
      <c r="I111" s="73" t="s">
        <v>52</v>
      </c>
      <c r="J111" s="74">
        <f>SUM(J5:J110)</f>
        <v>0</v>
      </c>
      <c r="K111" s="75">
        <f>SUM(K5:K110)</f>
        <v>0</v>
      </c>
    </row>
    <row r="112" spans="1:11" ht="16.5" thickBot="1" x14ac:dyDescent="0.3">
      <c r="A112" s="11"/>
      <c r="B112" s="63"/>
      <c r="C112" s="63"/>
      <c r="D112" s="63"/>
      <c r="E112" s="63"/>
      <c r="F112" s="64"/>
      <c r="G112" s="76"/>
      <c r="H112" s="76"/>
      <c r="I112" s="77" t="s">
        <v>116</v>
      </c>
      <c r="J112" s="78">
        <f>J111*4</f>
        <v>0</v>
      </c>
      <c r="K112" s="79">
        <f>K111*4</f>
        <v>0</v>
      </c>
    </row>
    <row r="113" spans="1:12" ht="15.75" x14ac:dyDescent="0.25">
      <c r="A113" s="11"/>
      <c r="B113" s="85" t="s">
        <v>97</v>
      </c>
      <c r="C113" s="86"/>
      <c r="D113" s="86"/>
      <c r="E113" s="86"/>
      <c r="F113" s="86"/>
      <c r="G113" s="86"/>
      <c r="H113" s="86"/>
      <c r="I113" s="13"/>
      <c r="J113" s="12"/>
      <c r="K113" s="12"/>
    </row>
    <row r="114" spans="1:12" s="15" customFormat="1" ht="15.75" x14ac:dyDescent="0.25">
      <c r="A114" s="11"/>
      <c r="B114" s="24"/>
      <c r="C114" s="25"/>
      <c r="D114" s="25"/>
      <c r="E114" s="25"/>
      <c r="F114" s="25"/>
      <c r="G114" s="25"/>
      <c r="H114" s="25"/>
      <c r="I114" s="13"/>
      <c r="J114" s="12"/>
      <c r="K114" s="12"/>
    </row>
    <row r="115" spans="1:12" s="15" customFormat="1" ht="15.75" x14ac:dyDescent="0.25">
      <c r="A115" s="3"/>
      <c r="B115" s="11" t="s">
        <v>156</v>
      </c>
      <c r="C115" s="3"/>
      <c r="D115" s="3"/>
      <c r="E115" s="3"/>
      <c r="F115" s="84"/>
      <c r="G115" s="84"/>
      <c r="H115" s="27"/>
      <c r="I115" s="27"/>
    </row>
    <row r="116" spans="1:12" s="15" customFormat="1" ht="15.75" x14ac:dyDescent="0.25">
      <c r="A116" s="3"/>
      <c r="B116" s="11"/>
      <c r="C116" s="3"/>
      <c r="D116" s="3"/>
      <c r="E116" s="3"/>
      <c r="F116" s="84"/>
      <c r="G116" s="84"/>
      <c r="H116" s="27"/>
      <c r="I116" s="27"/>
    </row>
    <row r="117" spans="1:12" x14ac:dyDescent="0.25">
      <c r="B117" s="26" t="s">
        <v>93</v>
      </c>
      <c r="C117" s="19"/>
      <c r="D117" s="19"/>
      <c r="E117" s="19"/>
      <c r="F117" s="19"/>
      <c r="G117" s="19"/>
      <c r="H117" s="19"/>
      <c r="I117" s="20"/>
      <c r="J117" s="20"/>
      <c r="K117" s="20"/>
      <c r="L117" s="15"/>
    </row>
    <row r="118" spans="1:12" x14ac:dyDescent="0.25">
      <c r="B118" s="21" t="s">
        <v>98</v>
      </c>
      <c r="C118" s="19"/>
      <c r="D118" s="19"/>
      <c r="E118" s="19"/>
      <c r="F118" s="19"/>
      <c r="G118" s="19"/>
      <c r="H118" s="19"/>
      <c r="I118" s="20"/>
      <c r="J118" s="20"/>
      <c r="K118" s="20"/>
      <c r="L118" s="15"/>
    </row>
    <row r="119" spans="1:12" x14ac:dyDescent="0.25">
      <c r="B119" s="22" t="s">
        <v>99</v>
      </c>
      <c r="C119" s="22"/>
      <c r="D119" s="22"/>
      <c r="E119" s="22"/>
      <c r="F119" s="22"/>
      <c r="G119" s="22"/>
      <c r="H119" s="22"/>
      <c r="I119" s="23"/>
      <c r="J119" s="23"/>
      <c r="K119" s="20"/>
      <c r="L119" s="15"/>
    </row>
    <row r="120" spans="1:12" x14ac:dyDescent="0.25">
      <c r="B120" s="22" t="s">
        <v>100</v>
      </c>
      <c r="C120" s="22"/>
      <c r="D120" s="22"/>
      <c r="E120" s="22"/>
      <c r="F120" s="22"/>
      <c r="G120" s="22"/>
      <c r="H120" s="22"/>
      <c r="I120" s="23"/>
      <c r="J120" s="23"/>
      <c r="K120" s="20"/>
      <c r="L120" s="15"/>
    </row>
    <row r="121" spans="1:12" x14ac:dyDescent="0.25">
      <c r="B121" s="18"/>
      <c r="C121" s="19"/>
      <c r="D121" s="19"/>
      <c r="E121" s="19"/>
      <c r="F121" s="19"/>
      <c r="G121" s="19"/>
      <c r="H121" s="19"/>
      <c r="I121" s="20"/>
      <c r="J121" s="20"/>
      <c r="K121" s="20"/>
      <c r="L121" s="15"/>
    </row>
    <row r="122" spans="1:12" x14ac:dyDescent="0.25">
      <c r="B122" s="87" t="s">
        <v>94</v>
      </c>
      <c r="C122" s="88"/>
      <c r="D122" s="88"/>
      <c r="E122" s="88"/>
      <c r="F122" s="88"/>
      <c r="G122" s="88"/>
      <c r="H122" s="88"/>
      <c r="I122" s="20"/>
      <c r="J122" s="20"/>
      <c r="K122" s="20"/>
      <c r="L122" s="15"/>
    </row>
    <row r="123" spans="1:12" ht="0.75" customHeight="1" x14ac:dyDescent="0.25">
      <c r="B123" s="88"/>
      <c r="C123" s="88"/>
      <c r="D123" s="88"/>
      <c r="E123" s="88"/>
      <c r="F123" s="88"/>
      <c r="G123" s="88"/>
      <c r="H123" s="88"/>
      <c r="I123" s="20"/>
      <c r="J123" s="20"/>
      <c r="K123" s="20"/>
      <c r="L123" s="15"/>
    </row>
    <row r="124" spans="1:12" hidden="1" x14ac:dyDescent="0.25">
      <c r="B124" s="88"/>
      <c r="C124" s="88"/>
      <c r="D124" s="88"/>
      <c r="E124" s="88"/>
      <c r="F124" s="88"/>
      <c r="G124" s="88"/>
      <c r="H124" s="88"/>
      <c r="I124" s="20"/>
      <c r="J124" s="20"/>
      <c r="K124" s="20"/>
      <c r="L124" s="15"/>
    </row>
    <row r="125" spans="1:12" x14ac:dyDescent="0.25">
      <c r="B125" s="19" t="s">
        <v>124</v>
      </c>
      <c r="C125" s="19"/>
      <c r="D125" s="19"/>
      <c r="E125" s="19"/>
      <c r="F125" s="19"/>
      <c r="G125" s="19"/>
      <c r="H125" s="19"/>
      <c r="I125" s="20"/>
      <c r="J125" s="20"/>
      <c r="K125" s="20"/>
      <c r="L125" s="15"/>
    </row>
    <row r="126" spans="1:12" x14ac:dyDescent="0.25">
      <c r="B126" s="19" t="s">
        <v>96</v>
      </c>
      <c r="C126" s="19"/>
      <c r="D126" s="19"/>
      <c r="E126" s="19"/>
      <c r="F126" s="19"/>
      <c r="G126" s="19"/>
      <c r="H126" s="19"/>
      <c r="I126" s="20"/>
      <c r="J126" s="20"/>
      <c r="K126" s="20"/>
      <c r="L126" s="15"/>
    </row>
    <row r="127" spans="1:12" x14ac:dyDescent="0.25">
      <c r="B127" s="19"/>
      <c r="C127" s="19"/>
      <c r="D127" s="19"/>
      <c r="E127" s="19"/>
      <c r="F127" s="19"/>
      <c r="G127" s="19"/>
      <c r="H127" s="19"/>
      <c r="I127" s="20"/>
      <c r="J127" s="20"/>
      <c r="K127" s="20"/>
      <c r="L127" s="15"/>
    </row>
    <row r="128" spans="1:12" x14ac:dyDescent="0.25">
      <c r="B128" s="19" t="s">
        <v>127</v>
      </c>
      <c r="C128" s="19"/>
      <c r="D128" s="19"/>
      <c r="E128" s="19"/>
      <c r="F128" s="19"/>
      <c r="G128" s="19"/>
      <c r="H128" s="19"/>
      <c r="I128" s="20"/>
      <c r="J128" s="20"/>
      <c r="K128" s="20"/>
      <c r="L128" s="15"/>
    </row>
    <row r="129" spans="1:12" s="15" customFormat="1" x14ac:dyDescent="0.25">
      <c r="A129" s="3"/>
      <c r="B129" s="19" t="s">
        <v>126</v>
      </c>
      <c r="C129" s="19"/>
      <c r="D129" s="19"/>
      <c r="E129" s="19"/>
      <c r="F129" s="19"/>
      <c r="G129" s="19"/>
      <c r="H129" s="19"/>
      <c r="I129" s="20"/>
      <c r="J129" s="20"/>
      <c r="K129" s="20"/>
    </row>
    <row r="130" spans="1:12" x14ac:dyDescent="0.25">
      <c r="B130" s="19" t="s">
        <v>95</v>
      </c>
      <c r="C130" s="19"/>
      <c r="D130" s="19"/>
      <c r="E130" s="19"/>
      <c r="F130" s="19"/>
      <c r="G130" s="19"/>
      <c r="H130" s="19"/>
      <c r="I130" s="20"/>
      <c r="J130" s="20"/>
      <c r="K130" s="20"/>
      <c r="L130" s="15"/>
    </row>
    <row r="131" spans="1:12" x14ac:dyDescent="0.25">
      <c r="B131" s="19"/>
      <c r="C131" s="19"/>
      <c r="D131" s="19"/>
      <c r="E131" s="19"/>
      <c r="F131" s="19"/>
      <c r="G131" s="19"/>
      <c r="H131" s="19"/>
      <c r="I131" s="20"/>
      <c r="J131" s="20"/>
      <c r="K131" s="20"/>
      <c r="L131" s="15"/>
    </row>
    <row r="132" spans="1:12" x14ac:dyDescent="0.25">
      <c r="B132" s="19" t="s">
        <v>125</v>
      </c>
      <c r="C132" s="19"/>
      <c r="D132" s="19"/>
      <c r="E132" s="19"/>
      <c r="F132" s="19"/>
      <c r="G132" s="19"/>
      <c r="H132" s="19"/>
      <c r="I132" s="20"/>
      <c r="J132" s="20"/>
      <c r="K132" s="20"/>
      <c r="L132" s="15"/>
    </row>
    <row r="133" spans="1:12" s="15" customFormat="1" x14ac:dyDescent="0.25">
      <c r="A133" s="3"/>
      <c r="B133" s="19"/>
      <c r="C133" s="19"/>
      <c r="D133" s="19"/>
      <c r="E133" s="19"/>
      <c r="F133" s="19"/>
      <c r="G133" s="19"/>
      <c r="H133" s="19"/>
      <c r="I133" s="20"/>
      <c r="J133" s="20"/>
      <c r="K133" s="20"/>
    </row>
    <row r="134" spans="1:12" s="15" customFormat="1" x14ac:dyDescent="0.25">
      <c r="A134" s="3"/>
      <c r="B134" s="18" t="s">
        <v>131</v>
      </c>
      <c r="C134" s="19"/>
      <c r="D134" s="19"/>
      <c r="E134" s="19"/>
      <c r="F134" s="19"/>
      <c r="G134" s="19"/>
      <c r="H134" s="19"/>
      <c r="I134" s="20"/>
      <c r="J134" s="20"/>
      <c r="K134" s="20"/>
    </row>
    <row r="135" spans="1:12" s="15" customFormat="1" x14ac:dyDescent="0.25">
      <c r="A135" s="3"/>
      <c r="B135" s="19" t="s">
        <v>135</v>
      </c>
      <c r="C135" s="19"/>
      <c r="D135" s="19"/>
      <c r="E135" s="19"/>
      <c r="F135" s="19"/>
      <c r="G135" s="19"/>
      <c r="H135" s="19"/>
      <c r="I135" s="20"/>
      <c r="J135" s="20"/>
      <c r="K135" s="20"/>
    </row>
    <row r="136" spans="1:12" s="15" customFormat="1" x14ac:dyDescent="0.25">
      <c r="A136" s="3"/>
      <c r="B136" s="19" t="s">
        <v>132</v>
      </c>
      <c r="C136" s="19"/>
      <c r="D136" s="19"/>
      <c r="E136" s="19"/>
      <c r="F136" s="19"/>
      <c r="G136" s="19"/>
      <c r="H136" s="19"/>
      <c r="I136" s="20"/>
      <c r="J136" s="20"/>
      <c r="K136" s="20"/>
    </row>
    <row r="137" spans="1:12" s="15" customFormat="1" x14ac:dyDescent="0.25">
      <c r="A137" s="3"/>
      <c r="B137" s="19"/>
      <c r="C137" s="19"/>
      <c r="D137" s="19"/>
      <c r="E137" s="19"/>
      <c r="F137" s="19"/>
      <c r="G137" s="19"/>
      <c r="H137" s="19"/>
      <c r="I137" s="20"/>
      <c r="J137" s="20"/>
      <c r="K137" s="20"/>
    </row>
    <row r="138" spans="1:12" s="15" customFormat="1" x14ac:dyDescent="0.25">
      <c r="A138" s="3"/>
      <c r="B138" s="18" t="s">
        <v>133</v>
      </c>
      <c r="C138" s="19"/>
      <c r="D138" s="19"/>
      <c r="E138" s="19"/>
      <c r="F138" s="19"/>
      <c r="G138" s="19"/>
      <c r="H138" s="19"/>
      <c r="I138" s="20"/>
      <c r="J138" s="20"/>
      <c r="K138" s="20"/>
    </row>
    <row r="139" spans="1:12" s="15" customFormat="1" x14ac:dyDescent="0.25">
      <c r="A139" s="3"/>
      <c r="B139" s="19" t="s">
        <v>134</v>
      </c>
      <c r="C139" s="19"/>
      <c r="D139" s="19"/>
      <c r="E139" s="19"/>
      <c r="F139" s="19"/>
      <c r="G139" s="19"/>
      <c r="H139" s="19"/>
      <c r="I139" s="20"/>
      <c r="J139" s="20"/>
      <c r="K139" s="20"/>
    </row>
    <row r="140" spans="1:12" x14ac:dyDescent="0.25">
      <c r="B140" s="19"/>
      <c r="C140" s="19"/>
      <c r="D140" s="19"/>
      <c r="E140" s="19"/>
      <c r="F140" s="19"/>
      <c r="G140" s="19"/>
      <c r="H140" s="19"/>
      <c r="I140" s="20"/>
      <c r="J140" s="20"/>
      <c r="K140" s="20"/>
      <c r="L140" s="15"/>
    </row>
    <row r="141" spans="1:12" s="15" customFormat="1" x14ac:dyDescent="0.25">
      <c r="A141" s="3"/>
      <c r="B141" s="20" t="s">
        <v>117</v>
      </c>
      <c r="C141" s="19"/>
      <c r="D141" s="19"/>
      <c r="E141" s="19"/>
      <c r="F141" s="19"/>
      <c r="G141" s="19"/>
      <c r="H141" s="19"/>
      <c r="I141" s="20"/>
      <c r="J141" s="20"/>
      <c r="K141" s="20"/>
    </row>
    <row r="142" spans="1:12" s="15" customFormat="1" x14ac:dyDescent="0.25">
      <c r="A142" s="3"/>
      <c r="B142" s="20" t="s">
        <v>128</v>
      </c>
      <c r="C142" s="19"/>
      <c r="D142" s="19"/>
      <c r="E142" s="19"/>
      <c r="F142" s="19"/>
      <c r="G142" s="19"/>
      <c r="H142" s="19"/>
      <c r="I142" s="20"/>
      <c r="J142" s="20"/>
      <c r="K142" s="20"/>
    </row>
    <row r="143" spans="1:12" s="15" customFormat="1" x14ac:dyDescent="0.25">
      <c r="A143" s="3"/>
      <c r="B143" s="19" t="s">
        <v>130</v>
      </c>
      <c r="C143" s="19"/>
      <c r="D143" s="19"/>
      <c r="E143" s="19"/>
      <c r="F143" s="19"/>
      <c r="G143" s="19"/>
      <c r="H143" s="19"/>
      <c r="I143" s="20"/>
      <c r="J143" s="20"/>
      <c r="K143" s="20"/>
    </row>
    <row r="144" spans="1:12" s="15" customFormat="1" x14ac:dyDescent="0.25">
      <c r="A144" s="3"/>
      <c r="B144" s="19" t="s">
        <v>129</v>
      </c>
      <c r="C144" s="19"/>
      <c r="D144" s="19"/>
      <c r="E144" s="19"/>
      <c r="F144" s="19"/>
      <c r="G144" s="19"/>
      <c r="H144" s="19"/>
      <c r="I144" s="20"/>
      <c r="J144" s="20"/>
      <c r="K144" s="20"/>
    </row>
    <row r="145" spans="1:12" s="15" customFormat="1" x14ac:dyDescent="0.25">
      <c r="A145" s="3"/>
      <c r="B145" s="19"/>
      <c r="C145" s="19"/>
      <c r="D145" s="19"/>
      <c r="E145" s="19"/>
      <c r="F145" s="19"/>
      <c r="G145" s="19"/>
      <c r="H145" s="19"/>
      <c r="I145" s="20"/>
      <c r="J145" s="20"/>
      <c r="K145" s="20"/>
    </row>
    <row r="146" spans="1:12" x14ac:dyDescent="0.25">
      <c r="B146" s="19" t="s">
        <v>118</v>
      </c>
      <c r="C146" s="19"/>
      <c r="D146" s="19"/>
      <c r="E146" s="19"/>
      <c r="F146" s="19"/>
      <c r="G146" s="19"/>
      <c r="H146" s="19"/>
      <c r="I146" s="20"/>
      <c r="J146" s="20"/>
      <c r="K146" s="20"/>
      <c r="L146" s="15"/>
    </row>
    <row r="147" spans="1:12" x14ac:dyDescent="0.25">
      <c r="B147" s="19" t="s">
        <v>112</v>
      </c>
      <c r="C147" s="19"/>
      <c r="D147" s="19"/>
      <c r="E147" s="19"/>
      <c r="F147" s="19"/>
      <c r="G147" s="19"/>
      <c r="H147" s="19"/>
      <c r="I147" s="20"/>
      <c r="J147" s="20"/>
      <c r="K147" s="20"/>
      <c r="L147" s="15"/>
    </row>
    <row r="148" spans="1:12" x14ac:dyDescent="0.25">
      <c r="B148" s="19" t="s">
        <v>120</v>
      </c>
      <c r="C148" s="19"/>
      <c r="D148" s="19"/>
      <c r="E148" s="19"/>
      <c r="F148" s="19"/>
      <c r="G148" s="19"/>
      <c r="H148" s="19"/>
      <c r="I148" s="20"/>
      <c r="J148" s="20"/>
      <c r="K148" s="20"/>
      <c r="L148" s="15"/>
    </row>
    <row r="149" spans="1:12" x14ac:dyDescent="0.25">
      <c r="B149" s="19"/>
      <c r="C149" s="19"/>
      <c r="D149" s="19"/>
      <c r="E149" s="19"/>
      <c r="F149" s="19"/>
      <c r="G149" s="19"/>
      <c r="H149" s="19"/>
      <c r="I149" s="20"/>
      <c r="J149" s="20"/>
      <c r="K149" s="20"/>
      <c r="L149" s="15"/>
    </row>
    <row r="150" spans="1:12" x14ac:dyDescent="0.25">
      <c r="B150" s="20"/>
      <c r="C150" s="20"/>
      <c r="D150" s="20"/>
      <c r="E150" s="20"/>
      <c r="F150" s="30"/>
      <c r="G150" s="30"/>
      <c r="H150" s="30"/>
      <c r="I150" s="30"/>
      <c r="J150" s="20"/>
    </row>
    <row r="151" spans="1:12" x14ac:dyDescent="0.25">
      <c r="B151" s="20"/>
      <c r="C151" s="20"/>
      <c r="D151" s="20"/>
      <c r="E151" s="20"/>
      <c r="F151" s="30"/>
      <c r="G151" s="30"/>
      <c r="H151" s="30"/>
      <c r="I151" s="30"/>
      <c r="J151" s="20"/>
    </row>
    <row r="152" spans="1:12" x14ac:dyDescent="0.25">
      <c r="B152" s="20"/>
      <c r="C152" s="20"/>
      <c r="D152" s="20"/>
      <c r="E152" s="20"/>
      <c r="F152" s="30"/>
      <c r="G152" s="30"/>
      <c r="H152" s="30"/>
      <c r="I152" s="30"/>
      <c r="J152" s="20"/>
    </row>
  </sheetData>
  <sheetProtection sheet="1" objects="1" scenarios="1"/>
  <mergeCells count="2">
    <mergeCell ref="B113:H113"/>
    <mergeCell ref="B122:H124"/>
  </mergeCells>
  <printOptions horizontalCentered="1" verticalCentered="1"/>
  <pageMargins left="0" right="0" top="0" bottom="0" header="0.31496062992125984" footer="0.31496062992125984"/>
  <pageSetup paperSize="8" scale="7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Špalt</dc:creator>
  <cp:lastModifiedBy>user</cp:lastModifiedBy>
  <cp:lastPrinted>2017-08-18T09:46:36Z</cp:lastPrinted>
  <dcterms:created xsi:type="dcterms:W3CDTF">2014-02-06T17:46:43Z</dcterms:created>
  <dcterms:modified xsi:type="dcterms:W3CDTF">2017-11-13T06:51:52Z</dcterms:modified>
</cp:coreProperties>
</file>