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9165" activeTab="0"/>
  </bookViews>
  <sheets>
    <sheet name="SO 01" sheetId="1" r:id="rId1"/>
  </sheets>
  <definedNames/>
  <calcPr fullCalcOnLoad="1"/>
</workbook>
</file>

<file path=xl/sharedStrings.xml><?xml version="1.0" encoding="utf-8"?>
<sst xmlns="http://schemas.openxmlformats.org/spreadsheetml/2006/main" count="287" uniqueCount="186">
  <si>
    <t>Stavba</t>
  </si>
  <si>
    <t>1</t>
  </si>
  <si>
    <t>Oprava Stezky pro pěší - Jeskyně Na Pomezí</t>
  </si>
  <si>
    <t>Poř.
č.pol.</t>
  </si>
  <si>
    <t>Kód
položky</t>
  </si>
  <si>
    <t>Varianta
položky</t>
  </si>
  <si>
    <t>Název položky</t>
  </si>
  <si>
    <t>jednotka</t>
  </si>
  <si>
    <t>Počet
jednotek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</si>
  <si>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</si>
  <si>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</si>
  <si>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</si>
  <si>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</si>
  <si>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</si>
  <si>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</si>
  <si>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</si>
  <si>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</si>
  <si>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</si>
  <si>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</si>
  <si>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</si>
  <si>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00001</t>
  </si>
  <si>
    <t>R</t>
  </si>
  <si>
    <t>GEODETECHNICKÝ DOHLED BĚHEM VÝSTAVBY
Geodetický dohled během výstavby zemního tělesa, počínaje odkopávkami zemních stupňů.</t>
  </si>
  <si>
    <t xml:space="preserve">HOD       </t>
  </si>
  <si>
    <t>40,00 hod=40,000 [A]</t>
  </si>
  <si>
    <t>014101</t>
  </si>
  <si>
    <t/>
  </si>
  <si>
    <t>POPLATKY ZA SKLÁDKU</t>
  </si>
  <si>
    <t xml:space="preserve">M3        </t>
  </si>
  <si>
    <t>dle pol. 122738   161,35 m3*2,0 t/m3=322,700 [A]</t>
  </si>
  <si>
    <t>014102</t>
  </si>
  <si>
    <t xml:space="preserve">T         </t>
  </si>
  <si>
    <t>dle pol. 966138   3,20 m3*1,8 t/m3=5,760 [A]
dle pol. 966158   3,02 m3*2,4 t/m3=7,248 [B]
dle pol. 966841   44,00 m*50 kg/m/1000=2,200 [C]
dle pol. 969233   4,00 m*2,63 kg/m/1000=0,011 [D]
Celkem: A+B+C+D=15,219 [E]</t>
  </si>
  <si>
    <t>Zemní práce</t>
  </si>
  <si>
    <t>11130</t>
  </si>
  <si>
    <t>SEJMUTÍ DRNU
Odstranění humózní vrstvy vč. odvozu a uložení na skládku určenou dodavatelem stavby.</t>
  </si>
  <si>
    <t xml:space="preserve">M2        </t>
  </si>
  <si>
    <t>digitálně odměřeno   593,00 m2=593,000 [A]  předpoklad  tl. 100 mm</t>
  </si>
  <si>
    <t>112228</t>
  </si>
  <si>
    <t>ODSTRANĚNÍ PAŘEZŮ D DO 0,9M, ODVOZ DO 20KM
Odstranění pařezu vč. zásypu jámy po pařezu.</t>
  </si>
  <si>
    <t xml:space="preserve">KUS       </t>
  </si>
  <si>
    <t>odhad 13 ks=13,000 [A]
1 ks=1,000 [B]   bude čerpáno se souhlasem projektanta a investora
Celkem: A+B=14,000 [C]</t>
  </si>
  <si>
    <t>12273</t>
  </si>
  <si>
    <t>ODKOPÁVKY A PROKOPÁVKY OBECNÉ TŘ. I
Odkopávky, vč. uložení na mezideponii v rámci stavby, pro zpětné použití na stavbě.</t>
  </si>
  <si>
    <t>digitálně odměřeno  33,00 m3+1,1 m2*2,5 m=35,750 [A]</t>
  </si>
  <si>
    <t>122738</t>
  </si>
  <si>
    <t>ODKOPÁVKY A PROKOPÁVKY OBECNÉ TŘ. I, ODVOZ DO 20KM</t>
  </si>
  <si>
    <t xml:space="preserve">digitálně odměřeno   (177,00 m3*1,05)-35,75 m3 =150,100 [A]   5 % koeficient nepřesnosti DTM   -35,75 zásyp , materiál podmínečně vhodný
v místě schodiště   4,50 m2*2,50 m=11,250 [B]
Celkem: A+B=161,350 [C]    </t>
  </si>
  <si>
    <t>12573</t>
  </si>
  <si>
    <t>VYKOPÁVKY ZE ZEMNÍKŮ A SKLÁDEK TŘ. I</t>
  </si>
  <si>
    <t>dle pol. 12273   35,75 m3=35,750 [A]</t>
  </si>
  <si>
    <t>125738</t>
  </si>
  <si>
    <t>VYKOPÁVKY ZE ZEMNÍKŮ A SKLÁDEK TŘ. I, ODVOZ DO 20KM</t>
  </si>
  <si>
    <t>dle pol. 17180   89,80 m3=89,800 [A]</t>
  </si>
  <si>
    <t>12673</t>
  </si>
  <si>
    <t>ZŘÍZENÍ STUPŇŮ V PODLOŽÍ NÁSYPŮ TŘ. I
Odkopávky zemních stupňů, vč. uložení na mezideponii v rámci stavby, pro zpětné použití na stavbě.</t>
  </si>
  <si>
    <t>digitálně odměřeno   372,00 m3*1,05=390,600 [A]   5 % koeficient nepřesnosti DTM</t>
  </si>
  <si>
    <t>17000</t>
  </si>
  <si>
    <t>HUMÓZNÍ MATERIÁL PRO ROZPROSTŘENÍ ORNICE</t>
  </si>
  <si>
    <t>nákup humózní složky pro osetí travním semenem   
dle pol. 18221   898,00 m2*0,10 m=89,800 [A]</t>
  </si>
  <si>
    <t>17180</t>
  </si>
  <si>
    <t>ULOŽENÍ SYPANINY DO NÁSYPŮ Z NAKUPOVANÝCH MATERIÁLŮ
Hrubozrný násypový materiál fr. 0-64 s křivkou zrnitosti vhodnou do násypů dle ČSN 73 6133, s podílem zrn do 0,125 mm maximálně 5 % a podílem zrn do 0,50 mm maximálně 10 %, s úhlem vnitřního tření 38 °. Hutněný po vrstvác tl. 150-300 mm na 92 % PS. Míra zhutnění bude prokázána zkouškou dle ČSN 72 1006. S ohledem na dosažení požadovaného úhlu vnitřního tření se preferuje drcené kamenivo.</t>
  </si>
  <si>
    <t>nakupovaný hrubozrnný materiál fr. 0-64   
digitálně odměřeno viz. vzorové příčné řezy   1002,00 m3=1 002,000 [A]</t>
  </si>
  <si>
    <t>17380</t>
  </si>
  <si>
    <t>ZEMNÍ KRAJNICE A DOSYPÁVKY Z NAKUPOVANÝCH MATERIÁLŮ
Alternativní položka. Odkopaný materiál možno použít po odsouhlasení geotechnického dozoru na vhodnost materiálu a současně po odsouhlasení TDI a investora.</t>
  </si>
  <si>
    <t>dodatečný násyp, materiál podmínečně vhodný dle ČSN 73 6133
digitálně odměřeno   33,00 m3=33,000 [A]
v místě budování nového schodiště a opěrné zdi   1,10 m2*2,50 m=2,750 [B]
Celkem: A+B=35,750 [C]</t>
  </si>
  <si>
    <t>17481</t>
  </si>
  <si>
    <t>ZÁSYP JAM A RÝH Z NAKUPOVANÝCH MATERIÁLŮ</t>
  </si>
  <si>
    <t>zásyp drenáže a rubu opěrné zdi štěrkem fr. 16/32
(1,90*0,50*2,00) m3+(2,80*0,50*0,50) m3=2,600 [A]
zásyp zábradlí, štěrk fr. 4/8
66 ks*((3,14*0,075 m*0,075 m*0,8 m)-(3,14*0,06 m*0,06 m*0,6 m))=0,485 [B]
Celkem: A+B=3,085 [C]</t>
  </si>
  <si>
    <t>18110</t>
  </si>
  <si>
    <t>ÚPRAVA PLÁNĚ SE ZHUTNĚNÍM V HORNINĚ TŘ. I
Přehutnění zemní pláně na 100 % PS, vč. vyrovnání pláně.</t>
  </si>
  <si>
    <t>(3,60*72,00) m2+(4,75*10,00) m2+(3,30*16,00) m2=359,500 [A]</t>
  </si>
  <si>
    <t>18221</t>
  </si>
  <si>
    <t>ROZPROSTŘENÍ ORNICE VE SVAHU V TL DO 0,10M
položka zahrnuje:
nutné přemístění ornice z dočasných skládek vzdálených do 50m
rozprostření ornice v předepsané tloušťce ve svahu přes 1:5</t>
  </si>
  <si>
    <t>ohumusování v tl. 0,10 m   
digitálně odměřeno   882,00 m2=882,000 [A]
v místě budování nového schodiště a opěrné zdi   16,00 m2=16,000 [B]
Celkem: A+B=898,000 [C]</t>
  </si>
  <si>
    <t>18241</t>
  </si>
  <si>
    <t>ZALOŽENÍ TRÁVNÍKU RUČNÍM VÝSEVEM
Zahrnuje dodání předepsané travní směsi, její výsev na ornici, zalévání, první pokosení, to vše bez ohledu na sklon terénu.</t>
  </si>
  <si>
    <t>dle pol. 18221   898,00 m2=898,000 [A]</t>
  </si>
  <si>
    <t>18247</t>
  </si>
  <si>
    <t>OŠETŘOVÁNÍ TRÁVNÍKU
Zahrnuje pokosení se shrabáním, naložení shrabků na dopravní prostředek, s odvozem a se složením, to vše bez ohledu na sklon terénu
zahrnuje nutné zalití a hnojení</t>
  </si>
  <si>
    <t>dle pol. 18242   898,00 m2=898,000 [A]</t>
  </si>
  <si>
    <t>Základy</t>
  </si>
  <si>
    <t>27152</t>
  </si>
  <si>
    <t>POLŠTÁŘE POD ZÁKLADY Z KAMENIVA DRCENÉHO
Štěrk fr. 4/8, tl. podsypu 100 mm.</t>
  </si>
  <si>
    <t>(2,0 m*0,3 m+1,8 m*0,5 m+4*0,65 m*0,3 m+2*0,62 m*0,3)*0,1 m=0,265 [A]</t>
  </si>
  <si>
    <t>28997</t>
  </si>
  <si>
    <t>OPLÁŠTĚNÍ (ZPEVNĚNÍ) Z GEOTEXTILIE A GEOMŘÍŽOVIN
Filtrační geotextílie se separační funkcí pro ochranu zanášení výplně gabionu, průsak větší než 0,1 l/m2/s.</t>
  </si>
  <si>
    <t>(2,00 m*44,00 m+2,00 m*98,00 m)*1,1=312,400 [A]   10 % na nutné překryvy</t>
  </si>
  <si>
    <t>289971</t>
  </si>
  <si>
    <t>OPLÁŠTĚNÍ (ZPEVNĚNÍ) Z GEOTEXTILIE
Netkaná separační geotextílie, plošná hmotnost min. 200 g/m2.</t>
  </si>
  <si>
    <t>zpevněná plocha komunikace a parkovacích ploch   178,00 m2*1,20=213,600 [A]   20 % na přesahy a překryvy</t>
  </si>
  <si>
    <t>28998</t>
  </si>
  <si>
    <t>ZPEVNĚNÍ Z DŘEVIN A TRAVIN
Kokosová rohož (protierozní opatření na svahy), plošná hmotnost min. 400 g/m2.</t>
  </si>
  <si>
    <t>digitálně odměřeno   727,00 m2*1,10=799,700 [A]   10 % na nutné přesahy</t>
  </si>
  <si>
    <t>28999</t>
  </si>
  <si>
    <t>OPLÁŠTĚNÍ (ZPEVNĚNÍ) Z FÓLIE
Nopová fólie pro ochranu betonové konstrukce schodiště a nové části opěrné zdi.</t>
  </si>
  <si>
    <t>(1,9 m*2,6 m+2*3,2 m2+1,0 m*2,4 m)*1,1=15,114 [A]   10 % na překryvy</t>
  </si>
  <si>
    <t>Svislé konstrukce</t>
  </si>
  <si>
    <t>327212</t>
  </si>
  <si>
    <t>ZDI OPĚRNÉ, ZÁRUBNÍ, NÁBŘEŽNÍ Z LOMOVÉHO KAMENE NA MC
Opěrná kamenná zeď s pohledovým vyspárovaným kamenem.</t>
  </si>
  <si>
    <t>1,90 m*0,40 m*2,60 m=1,976 [A]</t>
  </si>
  <si>
    <t>3272C9</t>
  </si>
  <si>
    <t>ZDI OPĚR, ZÁRUB, NÁBŘEŽ Z GABIONŮ ČÁSTEČNĚ ROVNANÝCH, DRÁT O4,0MM, POVRCHOVÁ ÚPRAVA Zn + Al + PA6
Gabion z drátů v průměru 4 mm s oky 100x100 mm, povrchová úprava Galfan, součástí je i kamenná výplň.</t>
  </si>
  <si>
    <t>98,00 m*0,50 m*0,80 m=39,200 [A]
44,00 m*0,50 m*1,00 m=22,000 [B]
Celkem: A+B=61,200 [C]</t>
  </si>
  <si>
    <t>33810</t>
  </si>
  <si>
    <t>SLOUPKY ZÁBRADELNÍ Z DÍLCŮ DŘEVĚNÝCH - AKÁT
Sloupky - kulatina průměru 120 mm, délky 1600 mm (rozteč sloupků 1,50 m).</t>
  </si>
  <si>
    <t xml:space="preserve">KS        </t>
  </si>
  <si>
    <t>sloupky   66 ks=66,000 [A]</t>
  </si>
  <si>
    <t>348365</t>
  </si>
  <si>
    <t>VÝZTUŽ ZÁBRADLÍ A ZÁBRADELNÍCH ZÍDEK Z OCELI 10505, B500B
Kotvící prvky - ocelová trubka DN 150 mm, dl. 800 mm.</t>
  </si>
  <si>
    <t>66 ks*0,80 m*19,20 kg/m/1000=1,014 [A]</t>
  </si>
  <si>
    <t>Vodorovné konstrukce</t>
  </si>
  <si>
    <t>431325</t>
  </si>
  <si>
    <t>SCHODIŠŤ KONSTR ZE ŽELEZOBETONU DO C30/37 (B37)
Betonové schodiště z betonu C30/37n - XF3, vyztužené svařovanou sítí.</t>
  </si>
  <si>
    <t>1,30 m2*1,80 m+2 ks*3,60 m2*0,30 m=4,500 [A]</t>
  </si>
  <si>
    <t>431368</t>
  </si>
  <si>
    <t>VÝZTUŽ SCHODIŠŤ KONSTR ZE SVAŘ SÍTÍ
Drát průměru 8 mm, velikost ok 100x100 mm.</t>
  </si>
  <si>
    <t>((6,7 m+1,2 m*2+1,5 m*4+1,0 m)*2,0 m+(2,0 m2*2 ks+(2,0 m+2,0 m+0,5 m*7 ks+0,8 m)*0,2 m))*1,2*7,99 kg/m2/1000=0,363 [A]   20 % na prostřih</t>
  </si>
  <si>
    <t>451314</t>
  </si>
  <si>
    <t>PODKLADNÍ A VÝPLŇOVÉ VRSTVY Z PROSTÉHO BETONU C20/25
Betonové lože pod žulový obrubník z betonu C20/25n - XF3, tl. min. 100 mm</t>
  </si>
  <si>
    <t>98,70 m*0,015 m2=1,481 [A]</t>
  </si>
  <si>
    <t>45152</t>
  </si>
  <si>
    <t>PODKLADNÍ A VÝPLŇOVÉ VRSTVY Z KAMENIVA DRCENÉHO
Podkladní vrstva pod gabionovou zídku, štěrk fr. 16/32 mm, tl. 200 mm.</t>
  </si>
  <si>
    <t>0,10 m2*44,00 m=4,400 [A]</t>
  </si>
  <si>
    <t>Komunikace</t>
  </si>
  <si>
    <t>56310</t>
  </si>
  <si>
    <t>VOZOVKOVÉ VRSTVY Z MECHANICKY ZPEVNĚNÉHO KAMENIVA
Lomová výsyvka fr. 0/4 - specifikace dle ČSN EN ISO 14689-1.
Vč. vhodné mechanizace pro zhutnění vrstev.</t>
  </si>
  <si>
    <t>mlat - obrusná vrstva tl. 40 mm   178,00 m2*0,04 m=7,120 [A]</t>
  </si>
  <si>
    <t>56330</t>
  </si>
  <si>
    <t>a</t>
  </si>
  <si>
    <t>VOZOVKOVÉ VRSTVY ZE ŠTĚRKODRTI
Podkladní vrstva tl. 160 mm, štěr fr. 8/16; 16/32.
Vč. vhodné mechanizace pro zhutnění vrstev.</t>
  </si>
  <si>
    <t>mlat   178,00 m2*0,16 m=28,480 [A]</t>
  </si>
  <si>
    <t>b</t>
  </si>
  <si>
    <t>VOZOVKOVÉ VRSTVY ZE ŠTĚRKODRTI
Štěrk fr. 16/32 (tl. min. 0,15 m, tl. 0,15 m - vrstva hutněna ve dvou rovinách).</t>
  </si>
  <si>
    <t>(0,86 m2*72,00 m)+(0,99 m2*10,00 m)+(0,80 m2*16,00 m)=84,620 [A]</t>
  </si>
  <si>
    <t>Potrubí</t>
  </si>
  <si>
    <t>875332</t>
  </si>
  <si>
    <t>POTRUBÍ DREN Z TRUB PLAST DN DO 150MM DĚROVANÝCH
Napojení na stávající drenáž za opěrnou zdí (po odsouhlasení TDI a investora).
Dodávka a montáž.</t>
  </si>
  <si>
    <t xml:space="preserve">M         </t>
  </si>
  <si>
    <t>DN 120   4,70 m=4,700 [A]</t>
  </si>
  <si>
    <t>Ostatní konstrukce a práce</t>
  </si>
  <si>
    <t>9</t>
  </si>
  <si>
    <t>90001</t>
  </si>
  <si>
    <t>VÝPLŇ ZÁBRADLÍ Z NEREZOVÉHO LANKA
lanko 2x98,00 m
napínák   3x2 ks
držák   3x2 ks
koncovka   3x2 ks</t>
  </si>
  <si>
    <t xml:space="preserve">KPL       </t>
  </si>
  <si>
    <t>1 kpl=1,000 [A]</t>
  </si>
  <si>
    <t>9002</t>
  </si>
  <si>
    <t>ZÁBRADLÍ - MADLO Z AKÁTOVÉHO DŘEVA
1/2 kulatiny o průměry 120 mm, vč. odkůrování a povrchové úpravy (ohoblování).</t>
  </si>
  <si>
    <t>98,00 m*1,1/1,50 m=71,867 [A]   10 % na prořezy</t>
  </si>
  <si>
    <t>914131</t>
  </si>
  <si>
    <t>DOPRAVNÍ ZNAČKY ZÁKLADNÍ VELIKOSTI OCELOVÉ FÓLIE TŘ 2 - DODÁVKA A MONTÁŽ</t>
  </si>
  <si>
    <t>C7a   1 ks=1,000 [A]</t>
  </si>
  <si>
    <t>914921</t>
  </si>
  <si>
    <t>SLOUPKY A STOJKY DOPRAVNÍCH ZNAČEK Z OCEL TRUBEK DO PATKY - DODÁVKA A MONTÁŽ
Vč. betonové patky 0,2x0,2x0,4 m a ucyhcovacích prvků .</t>
  </si>
  <si>
    <t xml:space="preserve">C7a   1 ks=1,000 [A]   </t>
  </si>
  <si>
    <t>91771</t>
  </si>
  <si>
    <t>OBRUBA Z DLAŽEBNÍCH KOSTEK VELKÝCH
Obrubník ze žulových kostek v jedné řadě, hrana dl. 100 mm.</t>
  </si>
  <si>
    <t>98,70 m=98,700 [A]</t>
  </si>
  <si>
    <t>93650</t>
  </si>
  <si>
    <t>DROBNÉ DOPLŇK KONSTR KOVOVÉ
Ocelová pásovina.</t>
  </si>
  <si>
    <t xml:space="preserve">KG        </t>
  </si>
  <si>
    <t>hrana mlatové cesty u gabion. zídky - tl. min. 5 mm, výška 200 mm   98,70 m*7,86 kg/m=775,782 [A]
zábradlí bet. schodiště - tl. 3 mm, výška 30 mm   (2 ks*(4,00+1,00) m)*0,71 kg/m=7,100 [B]
Celkem: A+B=782,882 [C]</t>
  </si>
  <si>
    <t>966138</t>
  </si>
  <si>
    <t>BOURÁNÍ KONSTRUKCÍ Z KAMENE NA MC S ODVOZEM DO 20KM</t>
  </si>
  <si>
    <t>část opěrné zdi   (4,00*0,40*2,00) m3=3,200 [A]</t>
  </si>
  <si>
    <t>966158</t>
  </si>
  <si>
    <t>BOURÁNÍ KONSTRUKCÍ Z PROST BETONU S ODVOZEM DO 20KM
Bourání stávajícího betonového schodiště.</t>
  </si>
  <si>
    <t>1,20 m*6,3 m*0,40 m=3,024 [A]</t>
  </si>
  <si>
    <t>966841</t>
  </si>
  <si>
    <t>ODSTRANĚNÍ OPLOCENÍ DŘEVĚNÉHO
Vč. odvozu a uložení na skládku určenou dodavatelem stavby.</t>
  </si>
  <si>
    <t>38,00 m+6,00 m=44,000 [A]</t>
  </si>
  <si>
    <t>969233</t>
  </si>
  <si>
    <t>VYBOURÁNÍ POTRUBÍ DN DO 150MM KANALIZAČ
Vybourání části drenážní trubky DN 120 za opěrou zdí.</t>
  </si>
  <si>
    <t>drenážní trubka DN 120 za opěrnou zdí   4,00 m=4,000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</si>
  <si>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</si>
  <si>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</si>
  <si>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</si>
  <si>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</si>
  <si>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</si>
  <si>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</si>
  <si>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</si>
  <si>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CENA bez DPH</t>
  </si>
  <si>
    <t>Dodavatel:</t>
  </si>
  <si>
    <t xml:space="preserve">IČ: </t>
  </si>
  <si>
    <t>Celkem bez DPH</t>
  </si>
  <si>
    <t xml:space="preserve">Uchazeč vyplění žlutě podbarvené buňky. Zásahy do ostatních polí jsou ZAKÁZÁNY a budou mít za následek vyřezení uchazeče.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</si>
</sst>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42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34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165" fontId="3" fillId="33" borderId="0" xfId="0" applyNumberFormat="1" applyFont="1" applyFill="1" applyBorder="1" applyAlignment="1" applyProtection="1">
      <alignment vertical="center"/>
      <protection/>
    </xf>
    <xf numFmtId="165" fontId="41" fillId="33" borderId="0" xfId="0" applyNumberFormat="1" applyFont="1" applyFill="1" applyBorder="1" applyAlignment="1" applyProtection="1">
      <alignment vertical="center"/>
      <protection/>
    </xf>
    <xf numFmtId="0" fontId="23" fillId="34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3" sqref="D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18.140625" style="0" customWidth="1"/>
    <col min="15" max="16" width="9.140625" style="0" hidden="1" customWidth="1"/>
  </cols>
  <sheetData>
    <row r="1" spans="1:5" ht="39.75" customHeight="1">
      <c r="A1" s="12" t="s">
        <v>0</v>
      </c>
      <c r="B1" s="12"/>
      <c r="C1" s="1"/>
      <c r="D1" s="1" t="s">
        <v>2</v>
      </c>
      <c r="E1" s="1"/>
    </row>
    <row r="2" spans="1:5" ht="39.75" customHeight="1">
      <c r="A2" s="12" t="s">
        <v>182</v>
      </c>
      <c r="B2" s="12"/>
      <c r="C2" s="1"/>
      <c r="D2" s="16"/>
      <c r="E2" s="1"/>
    </row>
    <row r="3" spans="1:5" ht="39.75" customHeight="1">
      <c r="A3" s="12" t="s">
        <v>183</v>
      </c>
      <c r="B3" s="12"/>
      <c r="C3" s="1"/>
      <c r="D3" s="16"/>
      <c r="E3" s="1"/>
    </row>
    <row r="4" spans="3:5" ht="12.75" customHeight="1">
      <c r="C4" s="1"/>
      <c r="D4" s="1"/>
      <c r="E4" s="1"/>
    </row>
    <row r="5" spans="1:8" ht="12.7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181</v>
      </c>
      <c r="H5" s="10"/>
    </row>
    <row r="6" spans="1:8" ht="14.25">
      <c r="A6" s="10"/>
      <c r="B6" s="10"/>
      <c r="C6" s="10"/>
      <c r="D6" s="10"/>
      <c r="E6" s="10"/>
      <c r="F6" s="10"/>
      <c r="G6" s="2" t="s">
        <v>9</v>
      </c>
      <c r="H6" s="2" t="s">
        <v>10</v>
      </c>
    </row>
    <row r="7" spans="1:8" ht="14.25">
      <c r="A7" s="2" t="s">
        <v>1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3"/>
      <c r="B8" s="3"/>
      <c r="C8" s="3" t="s">
        <v>19</v>
      </c>
      <c r="D8" s="3" t="s">
        <v>18</v>
      </c>
      <c r="E8" s="3"/>
      <c r="F8" s="5"/>
      <c r="G8" s="3"/>
      <c r="H8" s="5"/>
    </row>
    <row r="9" spans="1:8" ht="38.25">
      <c r="A9" s="7">
        <v>1</v>
      </c>
      <c r="B9" s="7" t="s">
        <v>20</v>
      </c>
      <c r="C9" s="7" t="s">
        <v>21</v>
      </c>
      <c r="D9" s="7" t="s">
        <v>22</v>
      </c>
      <c r="E9" s="7" t="s">
        <v>23</v>
      </c>
      <c r="F9" s="4">
        <v>40</v>
      </c>
      <c r="G9" s="11"/>
      <c r="H9" s="6">
        <f>ROUND((G9*F9),2)</f>
        <v>0</v>
      </c>
    </row>
    <row r="10" ht="12.75">
      <c r="D10" s="8" t="s">
        <v>24</v>
      </c>
    </row>
    <row r="11" spans="1:8" ht="12.75">
      <c r="A11" s="7">
        <v>2</v>
      </c>
      <c r="B11" s="7" t="s">
        <v>25</v>
      </c>
      <c r="C11" s="7" t="s">
        <v>26</v>
      </c>
      <c r="D11" s="7" t="s">
        <v>27</v>
      </c>
      <c r="E11" s="7" t="s">
        <v>28</v>
      </c>
      <c r="F11" s="4">
        <v>322.7</v>
      </c>
      <c r="G11" s="11"/>
      <c r="H11" s="6">
        <f>ROUND((G11*F11),2)</f>
        <v>0</v>
      </c>
    </row>
    <row r="12" ht="12.75">
      <c r="D12" s="8" t="s">
        <v>29</v>
      </c>
    </row>
    <row r="13" spans="1:8" ht="12.75">
      <c r="A13" s="7">
        <v>3</v>
      </c>
      <c r="B13" s="7" t="s">
        <v>30</v>
      </c>
      <c r="C13" s="7" t="s">
        <v>26</v>
      </c>
      <c r="D13" s="7" t="s">
        <v>27</v>
      </c>
      <c r="E13" s="7" t="s">
        <v>31</v>
      </c>
      <c r="F13" s="4">
        <v>15.219</v>
      </c>
      <c r="G13" s="11"/>
      <c r="H13" s="6">
        <f>ROUND((G13*F13),2)</f>
        <v>0</v>
      </c>
    </row>
    <row r="14" ht="63.75">
      <c r="D14" s="8" t="s">
        <v>32</v>
      </c>
    </row>
    <row r="15" spans="1:16" ht="12.75" customHeight="1">
      <c r="A15" s="9"/>
      <c r="B15" s="9"/>
      <c r="C15" s="9" t="s">
        <v>19</v>
      </c>
      <c r="D15" s="9" t="s">
        <v>18</v>
      </c>
      <c r="E15" s="9"/>
      <c r="F15" s="9"/>
      <c r="G15" s="9"/>
      <c r="H15" s="9">
        <f>SUM(H9:H14)</f>
        <v>0</v>
      </c>
      <c r="P15">
        <f>ROUND(SUM(P9:P14),2)</f>
        <v>0</v>
      </c>
    </row>
    <row r="17" spans="1:8" ht="12.75" customHeight="1">
      <c r="A17" s="3"/>
      <c r="B17" s="3"/>
      <c r="C17" s="3" t="s">
        <v>1</v>
      </c>
      <c r="D17" s="3" t="s">
        <v>33</v>
      </c>
      <c r="E17" s="3"/>
      <c r="F17" s="5"/>
      <c r="G17" s="3"/>
      <c r="H17" s="5"/>
    </row>
    <row r="18" spans="1:8" ht="38.25">
      <c r="A18" s="7">
        <v>4</v>
      </c>
      <c r="B18" s="7" t="s">
        <v>34</v>
      </c>
      <c r="C18" s="7" t="s">
        <v>26</v>
      </c>
      <c r="D18" s="7" t="s">
        <v>35</v>
      </c>
      <c r="E18" s="7" t="s">
        <v>36</v>
      </c>
      <c r="F18" s="4">
        <v>593</v>
      </c>
      <c r="G18" s="11"/>
      <c r="H18" s="6">
        <f>ROUND((G18*F18),2)</f>
        <v>0</v>
      </c>
    </row>
    <row r="19" ht="12.75">
      <c r="D19" s="8" t="s">
        <v>37</v>
      </c>
    </row>
    <row r="20" spans="1:8" ht="25.5">
      <c r="A20" s="7">
        <v>5</v>
      </c>
      <c r="B20" s="7" t="s">
        <v>38</v>
      </c>
      <c r="C20" s="7" t="s">
        <v>26</v>
      </c>
      <c r="D20" s="7" t="s">
        <v>39</v>
      </c>
      <c r="E20" s="7" t="s">
        <v>40</v>
      </c>
      <c r="F20" s="4">
        <v>14</v>
      </c>
      <c r="G20" s="11"/>
      <c r="H20" s="6">
        <f>ROUND((G20*F20),2)</f>
        <v>0</v>
      </c>
    </row>
    <row r="21" ht="38.25">
      <c r="D21" s="8" t="s">
        <v>41</v>
      </c>
    </row>
    <row r="22" spans="1:8" ht="25.5">
      <c r="A22" s="7">
        <v>6</v>
      </c>
      <c r="B22" s="7" t="s">
        <v>42</v>
      </c>
      <c r="C22" s="7" t="s">
        <v>26</v>
      </c>
      <c r="D22" s="7" t="s">
        <v>43</v>
      </c>
      <c r="E22" s="7" t="s">
        <v>28</v>
      </c>
      <c r="F22" s="4">
        <v>35.75</v>
      </c>
      <c r="G22" s="11"/>
      <c r="H22" s="6">
        <f>ROUND((G22*F22),2)</f>
        <v>0</v>
      </c>
    </row>
    <row r="23" ht="12.75">
      <c r="D23" s="8" t="s">
        <v>44</v>
      </c>
    </row>
    <row r="24" spans="1:8" ht="12.75">
      <c r="A24" s="7">
        <v>7</v>
      </c>
      <c r="B24" s="7" t="s">
        <v>45</v>
      </c>
      <c r="C24" s="7" t="s">
        <v>26</v>
      </c>
      <c r="D24" s="7" t="s">
        <v>46</v>
      </c>
      <c r="E24" s="7" t="s">
        <v>28</v>
      </c>
      <c r="F24" s="4">
        <v>161.35</v>
      </c>
      <c r="G24" s="11"/>
      <c r="H24" s="6">
        <f>ROUND((G24*F24),2)</f>
        <v>0</v>
      </c>
    </row>
    <row r="25" ht="51">
      <c r="D25" s="8" t="s">
        <v>47</v>
      </c>
    </row>
    <row r="26" spans="1:8" ht="12.75">
      <c r="A26" s="7">
        <v>8</v>
      </c>
      <c r="B26" s="7" t="s">
        <v>48</v>
      </c>
      <c r="C26" s="7" t="s">
        <v>26</v>
      </c>
      <c r="D26" s="7" t="s">
        <v>49</v>
      </c>
      <c r="E26" s="7" t="s">
        <v>28</v>
      </c>
      <c r="F26" s="4">
        <v>35.75</v>
      </c>
      <c r="G26" s="11"/>
      <c r="H26" s="6">
        <f>ROUND((G26*F26),2)</f>
        <v>0</v>
      </c>
    </row>
    <row r="27" ht="12.75">
      <c r="D27" s="8" t="s">
        <v>50</v>
      </c>
    </row>
    <row r="28" spans="1:8" ht="12.75">
      <c r="A28" s="7">
        <v>9</v>
      </c>
      <c r="B28" s="7" t="s">
        <v>51</v>
      </c>
      <c r="C28" s="7" t="s">
        <v>26</v>
      </c>
      <c r="D28" s="7" t="s">
        <v>52</v>
      </c>
      <c r="E28" s="7" t="s">
        <v>28</v>
      </c>
      <c r="F28" s="4">
        <v>89.8</v>
      </c>
      <c r="G28" s="11"/>
      <c r="H28" s="6">
        <f>ROUND((G28*F28),2)</f>
        <v>0</v>
      </c>
    </row>
    <row r="29" ht="12.75">
      <c r="D29" s="8" t="s">
        <v>53</v>
      </c>
    </row>
    <row r="30" spans="1:8" ht="38.25">
      <c r="A30" s="7">
        <v>10</v>
      </c>
      <c r="B30" s="7" t="s">
        <v>54</v>
      </c>
      <c r="C30" s="7" t="s">
        <v>26</v>
      </c>
      <c r="D30" s="7" t="s">
        <v>55</v>
      </c>
      <c r="E30" s="7" t="s">
        <v>28</v>
      </c>
      <c r="F30" s="4">
        <v>390.6</v>
      </c>
      <c r="G30" s="11"/>
      <c r="H30" s="6">
        <f>ROUND((G30*F30),2)</f>
        <v>0</v>
      </c>
    </row>
    <row r="31" ht="12.75">
      <c r="D31" s="8" t="s">
        <v>56</v>
      </c>
    </row>
    <row r="32" spans="1:8" ht="12.75">
      <c r="A32" s="7">
        <v>11</v>
      </c>
      <c r="B32" s="7" t="s">
        <v>57</v>
      </c>
      <c r="C32" s="7" t="s">
        <v>21</v>
      </c>
      <c r="D32" s="7" t="s">
        <v>58</v>
      </c>
      <c r="E32" s="7" t="s">
        <v>28</v>
      </c>
      <c r="F32" s="4">
        <v>89.8</v>
      </c>
      <c r="G32" s="11"/>
      <c r="H32" s="6">
        <f>ROUND((G32*F32),2)</f>
        <v>0</v>
      </c>
    </row>
    <row r="33" ht="25.5">
      <c r="D33" s="8" t="s">
        <v>59</v>
      </c>
    </row>
    <row r="34" spans="1:8" ht="76.5">
      <c r="A34" s="7">
        <v>12</v>
      </c>
      <c r="B34" s="7" t="s">
        <v>60</v>
      </c>
      <c r="C34" s="7" t="s">
        <v>1</v>
      </c>
      <c r="D34" s="7" t="s">
        <v>61</v>
      </c>
      <c r="E34" s="7" t="s">
        <v>28</v>
      </c>
      <c r="F34" s="4">
        <v>1002</v>
      </c>
      <c r="G34" s="11"/>
      <c r="H34" s="6">
        <f>ROUND((G34*F34),2)</f>
        <v>0</v>
      </c>
    </row>
    <row r="35" ht="25.5">
      <c r="D35" s="8" t="s">
        <v>62</v>
      </c>
    </row>
    <row r="36" spans="1:8" ht="38.25">
      <c r="A36" s="7">
        <v>13</v>
      </c>
      <c r="B36" s="7" t="s">
        <v>63</v>
      </c>
      <c r="C36" s="7" t="s">
        <v>26</v>
      </c>
      <c r="D36" s="7" t="s">
        <v>64</v>
      </c>
      <c r="E36" s="7" t="s">
        <v>28</v>
      </c>
      <c r="F36" s="4">
        <v>35.75</v>
      </c>
      <c r="G36" s="11"/>
      <c r="H36" s="6">
        <f>ROUND((G36*F36),2)</f>
        <v>0</v>
      </c>
    </row>
    <row r="37" ht="51">
      <c r="D37" s="8" t="s">
        <v>65</v>
      </c>
    </row>
    <row r="38" spans="1:8" ht="12.75">
      <c r="A38" s="7">
        <v>14</v>
      </c>
      <c r="B38" s="7" t="s">
        <v>66</v>
      </c>
      <c r="C38" s="7" t="s">
        <v>26</v>
      </c>
      <c r="D38" s="7" t="s">
        <v>67</v>
      </c>
      <c r="E38" s="7" t="s">
        <v>28</v>
      </c>
      <c r="F38" s="4">
        <v>3.085</v>
      </c>
      <c r="G38" s="11"/>
      <c r="H38" s="6">
        <f>ROUND((G38*F38),2)</f>
        <v>0</v>
      </c>
    </row>
    <row r="39" ht="89.25">
      <c r="D39" s="8" t="s">
        <v>68</v>
      </c>
    </row>
    <row r="40" spans="1:8" ht="25.5">
      <c r="A40" s="7">
        <v>15</v>
      </c>
      <c r="B40" s="7" t="s">
        <v>69</v>
      </c>
      <c r="C40" s="7" t="s">
        <v>26</v>
      </c>
      <c r="D40" s="7" t="s">
        <v>70</v>
      </c>
      <c r="E40" s="7" t="s">
        <v>36</v>
      </c>
      <c r="F40" s="4">
        <v>359.5</v>
      </c>
      <c r="G40" s="11"/>
      <c r="H40" s="6">
        <f>ROUND((G40*F40),2)</f>
        <v>0</v>
      </c>
    </row>
    <row r="41" ht="12.75">
      <c r="D41" s="8" t="s">
        <v>71</v>
      </c>
    </row>
    <row r="42" spans="1:8" ht="51">
      <c r="A42" s="7">
        <v>16</v>
      </c>
      <c r="B42" s="7" t="s">
        <v>72</v>
      </c>
      <c r="C42" s="7" t="s">
        <v>26</v>
      </c>
      <c r="D42" s="7" t="s">
        <v>73</v>
      </c>
      <c r="E42" s="7" t="s">
        <v>36</v>
      </c>
      <c r="F42" s="4">
        <v>898</v>
      </c>
      <c r="G42" s="11"/>
      <c r="H42" s="6">
        <f>ROUND((G42*F42),2)</f>
        <v>0</v>
      </c>
    </row>
    <row r="43" ht="51">
      <c r="D43" s="8" t="s">
        <v>74</v>
      </c>
    </row>
    <row r="44" spans="1:8" ht="38.25">
      <c r="A44" s="7">
        <v>17</v>
      </c>
      <c r="B44" s="7" t="s">
        <v>75</v>
      </c>
      <c r="C44" s="7" t="s">
        <v>26</v>
      </c>
      <c r="D44" s="7" t="s">
        <v>76</v>
      </c>
      <c r="E44" s="7" t="s">
        <v>36</v>
      </c>
      <c r="F44" s="4">
        <v>898</v>
      </c>
      <c r="G44" s="11"/>
      <c r="H44" s="6">
        <f>ROUND((G44*F44),2)</f>
        <v>0</v>
      </c>
    </row>
    <row r="45" ht="12.75">
      <c r="D45" s="8" t="s">
        <v>77</v>
      </c>
    </row>
    <row r="46" spans="1:8" ht="51">
      <c r="A46" s="7">
        <v>18</v>
      </c>
      <c r="B46" s="7" t="s">
        <v>78</v>
      </c>
      <c r="C46" s="7" t="s">
        <v>26</v>
      </c>
      <c r="D46" s="7" t="s">
        <v>79</v>
      </c>
      <c r="E46" s="7" t="s">
        <v>36</v>
      </c>
      <c r="F46" s="4">
        <v>898</v>
      </c>
      <c r="G46" s="11"/>
      <c r="H46" s="6">
        <f>ROUND((G46*F46),2)</f>
        <v>0</v>
      </c>
    </row>
    <row r="47" ht="12.75">
      <c r="D47" s="8" t="s">
        <v>80</v>
      </c>
    </row>
    <row r="48" spans="1:16" ht="12.75" customHeight="1">
      <c r="A48" s="9"/>
      <c r="B48" s="9"/>
      <c r="C48" s="9" t="s">
        <v>1</v>
      </c>
      <c r="D48" s="9" t="s">
        <v>33</v>
      </c>
      <c r="E48" s="9"/>
      <c r="F48" s="9"/>
      <c r="G48" s="9"/>
      <c r="H48" s="9">
        <f>SUM(H18:H47)</f>
        <v>0</v>
      </c>
      <c r="P48">
        <f>ROUND(SUM(P18:P47),2)</f>
        <v>0</v>
      </c>
    </row>
    <row r="50" spans="1:8" ht="12.75" customHeight="1">
      <c r="A50" s="3"/>
      <c r="B50" s="3"/>
      <c r="C50" s="3" t="s">
        <v>11</v>
      </c>
      <c r="D50" s="3" t="s">
        <v>81</v>
      </c>
      <c r="E50" s="3"/>
      <c r="F50" s="5"/>
      <c r="G50" s="3"/>
      <c r="H50" s="5"/>
    </row>
    <row r="51" spans="1:8" ht="25.5">
      <c r="A51" s="7">
        <v>19</v>
      </c>
      <c r="B51" s="7" t="s">
        <v>82</v>
      </c>
      <c r="C51" s="7" t="s">
        <v>26</v>
      </c>
      <c r="D51" s="7" t="s">
        <v>83</v>
      </c>
      <c r="E51" s="7" t="s">
        <v>28</v>
      </c>
      <c r="F51" s="4">
        <v>0.265</v>
      </c>
      <c r="G51" s="11"/>
      <c r="H51" s="6">
        <f>ROUND((G51*F51),2)</f>
        <v>0</v>
      </c>
    </row>
    <row r="52" ht="12.75">
      <c r="D52" s="8" t="s">
        <v>84</v>
      </c>
    </row>
    <row r="53" spans="1:8" ht="38.25">
      <c r="A53" s="7">
        <v>20</v>
      </c>
      <c r="B53" s="7" t="s">
        <v>85</v>
      </c>
      <c r="C53" s="7" t="s">
        <v>26</v>
      </c>
      <c r="D53" s="7" t="s">
        <v>86</v>
      </c>
      <c r="E53" s="7" t="s">
        <v>36</v>
      </c>
      <c r="F53" s="4">
        <v>312.4</v>
      </c>
      <c r="G53" s="11"/>
      <c r="H53" s="6">
        <f>ROUND((G53*F53),2)</f>
        <v>0</v>
      </c>
    </row>
    <row r="54" ht="12.75">
      <c r="D54" s="8" t="s">
        <v>87</v>
      </c>
    </row>
    <row r="55" spans="1:8" ht="25.5">
      <c r="A55" s="7">
        <v>21</v>
      </c>
      <c r="B55" s="7" t="s">
        <v>88</v>
      </c>
      <c r="C55" s="7" t="s">
        <v>26</v>
      </c>
      <c r="D55" s="7" t="s">
        <v>89</v>
      </c>
      <c r="E55" s="7" t="s">
        <v>36</v>
      </c>
      <c r="F55" s="4">
        <v>213.6</v>
      </c>
      <c r="G55" s="11"/>
      <c r="H55" s="6">
        <f>ROUND((G55*F55),2)</f>
        <v>0</v>
      </c>
    </row>
    <row r="56" ht="25.5">
      <c r="D56" s="8" t="s">
        <v>90</v>
      </c>
    </row>
    <row r="57" spans="1:8" ht="25.5">
      <c r="A57" s="7">
        <v>22</v>
      </c>
      <c r="B57" s="7" t="s">
        <v>91</v>
      </c>
      <c r="C57" s="7" t="s">
        <v>26</v>
      </c>
      <c r="D57" s="7" t="s">
        <v>92</v>
      </c>
      <c r="E57" s="7" t="s">
        <v>36</v>
      </c>
      <c r="F57" s="4">
        <v>799.7</v>
      </c>
      <c r="G57" s="11"/>
      <c r="H57" s="6">
        <f>ROUND((G57*F57),2)</f>
        <v>0</v>
      </c>
    </row>
    <row r="58" ht="12.75">
      <c r="D58" s="8" t="s">
        <v>93</v>
      </c>
    </row>
    <row r="59" spans="1:8" ht="25.5">
      <c r="A59" s="7">
        <v>23</v>
      </c>
      <c r="B59" s="7" t="s">
        <v>94</v>
      </c>
      <c r="C59" s="7" t="s">
        <v>26</v>
      </c>
      <c r="D59" s="7" t="s">
        <v>95</v>
      </c>
      <c r="E59" s="7" t="s">
        <v>36</v>
      </c>
      <c r="F59" s="4">
        <v>15.114</v>
      </c>
      <c r="G59" s="11"/>
      <c r="H59" s="6">
        <f>ROUND((G59*F59),2)</f>
        <v>0</v>
      </c>
    </row>
    <row r="60" ht="12.75">
      <c r="D60" s="8" t="s">
        <v>96</v>
      </c>
    </row>
    <row r="61" spans="1:16" ht="12.75" customHeight="1">
      <c r="A61" s="9"/>
      <c r="B61" s="9"/>
      <c r="C61" s="9" t="s">
        <v>11</v>
      </c>
      <c r="D61" s="9" t="s">
        <v>81</v>
      </c>
      <c r="E61" s="9"/>
      <c r="F61" s="9"/>
      <c r="G61" s="9"/>
      <c r="H61" s="9">
        <f>SUM(H51:H60)</f>
        <v>0</v>
      </c>
      <c r="P61">
        <f>ROUND(SUM(P51:P60),2)</f>
        <v>0</v>
      </c>
    </row>
    <row r="63" spans="1:8" ht="12.75" customHeight="1">
      <c r="A63" s="3"/>
      <c r="B63" s="3"/>
      <c r="C63" s="3" t="s">
        <v>12</v>
      </c>
      <c r="D63" s="3" t="s">
        <v>97</v>
      </c>
      <c r="E63" s="3"/>
      <c r="F63" s="5"/>
      <c r="G63" s="3"/>
      <c r="H63" s="5"/>
    </row>
    <row r="64" spans="1:8" ht="25.5">
      <c r="A64" s="7">
        <v>24</v>
      </c>
      <c r="B64" s="7" t="s">
        <v>98</v>
      </c>
      <c r="C64" s="7" t="s">
        <v>26</v>
      </c>
      <c r="D64" s="7" t="s">
        <v>99</v>
      </c>
      <c r="E64" s="7" t="s">
        <v>28</v>
      </c>
      <c r="F64" s="4">
        <v>1.976</v>
      </c>
      <c r="G64" s="11"/>
      <c r="H64" s="6">
        <f>ROUND((G64*F64),2)</f>
        <v>0</v>
      </c>
    </row>
    <row r="65" ht="12.75">
      <c r="D65" s="8" t="s">
        <v>100</v>
      </c>
    </row>
    <row r="66" spans="1:8" ht="51">
      <c r="A66" s="7">
        <v>25</v>
      </c>
      <c r="B66" s="7" t="s">
        <v>101</v>
      </c>
      <c r="C66" s="7" t="s">
        <v>26</v>
      </c>
      <c r="D66" s="7" t="s">
        <v>102</v>
      </c>
      <c r="E66" s="7" t="s">
        <v>28</v>
      </c>
      <c r="F66" s="4">
        <v>61.2</v>
      </c>
      <c r="G66" s="11"/>
      <c r="H66" s="6">
        <f>ROUND((G66*F66),2)</f>
        <v>0</v>
      </c>
    </row>
    <row r="67" ht="38.25">
      <c r="D67" s="8" t="s">
        <v>103</v>
      </c>
    </row>
    <row r="68" spans="1:8" ht="25.5">
      <c r="A68" s="7">
        <v>26</v>
      </c>
      <c r="B68" s="7" t="s">
        <v>104</v>
      </c>
      <c r="C68" s="7" t="s">
        <v>21</v>
      </c>
      <c r="D68" s="7" t="s">
        <v>105</v>
      </c>
      <c r="E68" s="7" t="s">
        <v>106</v>
      </c>
      <c r="F68" s="4">
        <v>66</v>
      </c>
      <c r="G68" s="11"/>
      <c r="H68" s="6">
        <f>ROUND((G68*F68),2)</f>
        <v>0</v>
      </c>
    </row>
    <row r="69" ht="12.75">
      <c r="D69" s="8" t="s">
        <v>107</v>
      </c>
    </row>
    <row r="70" spans="1:8" ht="25.5">
      <c r="A70" s="7">
        <v>27</v>
      </c>
      <c r="B70" s="7" t="s">
        <v>108</v>
      </c>
      <c r="C70" s="7" t="s">
        <v>26</v>
      </c>
      <c r="D70" s="7" t="s">
        <v>109</v>
      </c>
      <c r="E70" s="7" t="s">
        <v>31</v>
      </c>
      <c r="F70" s="4">
        <v>1.014</v>
      </c>
      <c r="G70" s="11"/>
      <c r="H70" s="6">
        <f>ROUND((G70*F70),2)</f>
        <v>0</v>
      </c>
    </row>
    <row r="71" ht="12.75">
      <c r="D71" s="8" t="s">
        <v>110</v>
      </c>
    </row>
    <row r="72" spans="1:16" ht="12.75" customHeight="1">
      <c r="A72" s="9"/>
      <c r="B72" s="9"/>
      <c r="C72" s="9" t="s">
        <v>12</v>
      </c>
      <c r="D72" s="9" t="s">
        <v>97</v>
      </c>
      <c r="E72" s="9"/>
      <c r="F72" s="9"/>
      <c r="G72" s="9"/>
      <c r="H72" s="9">
        <f>SUM(H64:H71)</f>
        <v>0</v>
      </c>
      <c r="P72">
        <f>ROUND(SUM(P64:P71),2)</f>
        <v>0</v>
      </c>
    </row>
    <row r="74" spans="1:8" ht="12.75" customHeight="1">
      <c r="A74" s="3"/>
      <c r="B74" s="3"/>
      <c r="C74" s="3" t="s">
        <v>13</v>
      </c>
      <c r="D74" s="3" t="s">
        <v>111</v>
      </c>
      <c r="E74" s="3"/>
      <c r="F74" s="5"/>
      <c r="G74" s="3"/>
      <c r="H74" s="5"/>
    </row>
    <row r="75" spans="1:8" ht="25.5">
      <c r="A75" s="7">
        <v>28</v>
      </c>
      <c r="B75" s="7" t="s">
        <v>112</v>
      </c>
      <c r="C75" s="7" t="s">
        <v>26</v>
      </c>
      <c r="D75" s="7" t="s">
        <v>113</v>
      </c>
      <c r="E75" s="7" t="s">
        <v>28</v>
      </c>
      <c r="F75" s="4">
        <v>4.5</v>
      </c>
      <c r="G75" s="11"/>
      <c r="H75" s="6">
        <f>ROUND((G75*F75),2)</f>
        <v>0</v>
      </c>
    </row>
    <row r="76" ht="12.75">
      <c r="D76" s="8" t="s">
        <v>114</v>
      </c>
    </row>
    <row r="77" spans="1:8" ht="25.5">
      <c r="A77" s="7">
        <v>29</v>
      </c>
      <c r="B77" s="7" t="s">
        <v>115</v>
      </c>
      <c r="C77" s="7" t="s">
        <v>26</v>
      </c>
      <c r="D77" s="7" t="s">
        <v>116</v>
      </c>
      <c r="E77" s="7" t="s">
        <v>31</v>
      </c>
      <c r="F77" s="4">
        <v>0.363</v>
      </c>
      <c r="G77" s="11"/>
      <c r="H77" s="6">
        <f>ROUND((G77*F77),2)</f>
        <v>0</v>
      </c>
    </row>
    <row r="78" ht="25.5">
      <c r="D78" s="8" t="s">
        <v>117</v>
      </c>
    </row>
    <row r="79" spans="1:8" ht="25.5">
      <c r="A79" s="7">
        <v>30</v>
      </c>
      <c r="B79" s="7" t="s">
        <v>118</v>
      </c>
      <c r="C79" s="7" t="s">
        <v>1</v>
      </c>
      <c r="D79" s="7" t="s">
        <v>119</v>
      </c>
      <c r="E79" s="7" t="s">
        <v>28</v>
      </c>
      <c r="F79" s="4">
        <v>1.481</v>
      </c>
      <c r="G79" s="11"/>
      <c r="H79" s="6">
        <f>ROUND((G79*F79),2)</f>
        <v>0</v>
      </c>
    </row>
    <row r="80" ht="12.75">
      <c r="D80" s="8" t="s">
        <v>120</v>
      </c>
    </row>
    <row r="81" spans="1:8" ht="25.5">
      <c r="A81" s="7">
        <v>31</v>
      </c>
      <c r="B81" s="7" t="s">
        <v>121</v>
      </c>
      <c r="C81" s="7" t="s">
        <v>26</v>
      </c>
      <c r="D81" s="7" t="s">
        <v>122</v>
      </c>
      <c r="E81" s="7" t="s">
        <v>28</v>
      </c>
      <c r="F81" s="4">
        <v>4.4</v>
      </c>
      <c r="G81" s="11"/>
      <c r="H81" s="6">
        <f>ROUND((G81*F81),2)</f>
        <v>0</v>
      </c>
    </row>
    <row r="82" ht="12.75">
      <c r="D82" s="8" t="s">
        <v>123</v>
      </c>
    </row>
    <row r="83" spans="1:16" ht="12.75" customHeight="1">
      <c r="A83" s="9"/>
      <c r="B83" s="9"/>
      <c r="C83" s="9" t="s">
        <v>13</v>
      </c>
      <c r="D83" s="9" t="s">
        <v>111</v>
      </c>
      <c r="E83" s="9"/>
      <c r="F83" s="9"/>
      <c r="G83" s="9"/>
      <c r="H83" s="9">
        <f>SUM(H75:H82)</f>
        <v>0</v>
      </c>
      <c r="P83">
        <f>ROUND(SUM(P75:P82),2)</f>
        <v>0</v>
      </c>
    </row>
    <row r="85" spans="1:8" ht="12.75" customHeight="1">
      <c r="A85" s="3"/>
      <c r="B85" s="3"/>
      <c r="C85" s="3" t="s">
        <v>14</v>
      </c>
      <c r="D85" s="3" t="s">
        <v>124</v>
      </c>
      <c r="E85" s="3"/>
      <c r="F85" s="5"/>
      <c r="G85" s="3"/>
      <c r="H85" s="5"/>
    </row>
    <row r="86" spans="1:8" ht="38.25">
      <c r="A86" s="7">
        <v>32</v>
      </c>
      <c r="B86" s="7" t="s">
        <v>125</v>
      </c>
      <c r="C86" s="7" t="s">
        <v>26</v>
      </c>
      <c r="D86" s="7" t="s">
        <v>126</v>
      </c>
      <c r="E86" s="7" t="s">
        <v>28</v>
      </c>
      <c r="F86" s="4">
        <v>7.12</v>
      </c>
      <c r="G86" s="11"/>
      <c r="H86" s="6">
        <f>ROUND((G86*F86),2)</f>
        <v>0</v>
      </c>
    </row>
    <row r="87" ht="12.75">
      <c r="D87" s="8" t="s">
        <v>127</v>
      </c>
    </row>
    <row r="88" spans="1:8" ht="38.25">
      <c r="A88" s="7">
        <v>33</v>
      </c>
      <c r="B88" s="7" t="s">
        <v>128</v>
      </c>
      <c r="C88" s="7" t="s">
        <v>129</v>
      </c>
      <c r="D88" s="7" t="s">
        <v>130</v>
      </c>
      <c r="E88" s="7" t="s">
        <v>28</v>
      </c>
      <c r="F88" s="4">
        <v>28.48</v>
      </c>
      <c r="G88" s="11"/>
      <c r="H88" s="6">
        <f>ROUND((G88*F88),2)</f>
        <v>0</v>
      </c>
    </row>
    <row r="89" ht="12.75">
      <c r="D89" s="8" t="s">
        <v>131</v>
      </c>
    </row>
    <row r="90" spans="1:8" ht="25.5">
      <c r="A90" s="7">
        <v>34</v>
      </c>
      <c r="B90" s="7" t="s">
        <v>128</v>
      </c>
      <c r="C90" s="7" t="s">
        <v>132</v>
      </c>
      <c r="D90" s="7" t="s">
        <v>133</v>
      </c>
      <c r="E90" s="7" t="s">
        <v>28</v>
      </c>
      <c r="F90" s="4">
        <v>84.62</v>
      </c>
      <c r="G90" s="11"/>
      <c r="H90" s="6">
        <f>ROUND((G90*F90),2)</f>
        <v>0</v>
      </c>
    </row>
    <row r="91" ht="12.75">
      <c r="D91" s="8" t="s">
        <v>134</v>
      </c>
    </row>
    <row r="92" spans="1:16" ht="12.75" customHeight="1">
      <c r="A92" s="9"/>
      <c r="B92" s="9"/>
      <c r="C92" s="9" t="s">
        <v>14</v>
      </c>
      <c r="D92" s="9" t="s">
        <v>124</v>
      </c>
      <c r="E92" s="9"/>
      <c r="F92" s="9"/>
      <c r="G92" s="9"/>
      <c r="H92" s="9">
        <f>SUM(H86:H91)</f>
        <v>0</v>
      </c>
      <c r="P92">
        <f>ROUND(SUM(P86:P91),2)</f>
        <v>0</v>
      </c>
    </row>
    <row r="94" spans="1:8" ht="12.75" customHeight="1">
      <c r="A94" s="3"/>
      <c r="B94" s="3"/>
      <c r="C94" s="3" t="s">
        <v>17</v>
      </c>
      <c r="D94" s="3" t="s">
        <v>135</v>
      </c>
      <c r="E94" s="3"/>
      <c r="F94" s="5"/>
      <c r="G94" s="3"/>
      <c r="H94" s="5"/>
    </row>
    <row r="95" spans="1:8" ht="38.25">
      <c r="A95" s="7">
        <v>35</v>
      </c>
      <c r="B95" s="7" t="s">
        <v>136</v>
      </c>
      <c r="C95" s="7" t="s">
        <v>26</v>
      </c>
      <c r="D95" s="7" t="s">
        <v>137</v>
      </c>
      <c r="E95" s="7" t="s">
        <v>138</v>
      </c>
      <c r="F95" s="4">
        <v>4.7</v>
      </c>
      <c r="G95" s="11"/>
      <c r="H95" s="6">
        <f>ROUND((G95*F95),2)</f>
        <v>0</v>
      </c>
    </row>
    <row r="96" ht="12.75">
      <c r="D96" s="8" t="s">
        <v>139</v>
      </c>
    </row>
    <row r="97" spans="1:16" ht="12.75" customHeight="1">
      <c r="A97" s="9"/>
      <c r="B97" s="9"/>
      <c r="C97" s="9" t="s">
        <v>17</v>
      </c>
      <c r="D97" s="9" t="s">
        <v>135</v>
      </c>
      <c r="E97" s="9"/>
      <c r="F97" s="9"/>
      <c r="G97" s="9"/>
      <c r="H97" s="9">
        <f>SUM(H95:H96)</f>
        <v>0</v>
      </c>
      <c r="P97">
        <f>ROUND(SUM(P95:P96),2)</f>
        <v>0</v>
      </c>
    </row>
    <row r="99" spans="1:8" ht="12.75" customHeight="1">
      <c r="A99" s="3"/>
      <c r="B99" s="3"/>
      <c r="C99" s="3" t="s">
        <v>141</v>
      </c>
      <c r="D99" s="3" t="s">
        <v>140</v>
      </c>
      <c r="E99" s="3"/>
      <c r="F99" s="5"/>
      <c r="G99" s="3"/>
      <c r="H99" s="5"/>
    </row>
    <row r="100" spans="1:8" ht="63.75">
      <c r="A100" s="7">
        <v>36</v>
      </c>
      <c r="B100" s="7" t="s">
        <v>142</v>
      </c>
      <c r="C100" s="7" t="s">
        <v>21</v>
      </c>
      <c r="D100" s="7" t="s">
        <v>143</v>
      </c>
      <c r="E100" s="7" t="s">
        <v>144</v>
      </c>
      <c r="F100" s="4">
        <v>1</v>
      </c>
      <c r="G100" s="11"/>
      <c r="H100" s="6">
        <f>ROUND((G100*F100),2)</f>
        <v>0</v>
      </c>
    </row>
    <row r="101" ht="12.75">
      <c r="D101" s="8" t="s">
        <v>145</v>
      </c>
    </row>
    <row r="102" spans="1:8" ht="25.5">
      <c r="A102" s="7">
        <v>37</v>
      </c>
      <c r="B102" s="7" t="s">
        <v>146</v>
      </c>
      <c r="C102" s="7" t="s">
        <v>21</v>
      </c>
      <c r="D102" s="7" t="s">
        <v>147</v>
      </c>
      <c r="E102" s="7" t="s">
        <v>106</v>
      </c>
      <c r="F102" s="4">
        <v>71.867</v>
      </c>
      <c r="G102" s="11"/>
      <c r="H102" s="6">
        <f>ROUND((G102*F102),2)</f>
        <v>0</v>
      </c>
    </row>
    <row r="103" ht="12.75">
      <c r="D103" s="8" t="s">
        <v>148</v>
      </c>
    </row>
    <row r="104" spans="1:8" ht="25.5">
      <c r="A104" s="7">
        <v>38</v>
      </c>
      <c r="B104" s="7" t="s">
        <v>149</v>
      </c>
      <c r="C104" s="7" t="s">
        <v>26</v>
      </c>
      <c r="D104" s="7" t="s">
        <v>150</v>
      </c>
      <c r="E104" s="7" t="s">
        <v>40</v>
      </c>
      <c r="F104" s="4">
        <v>1</v>
      </c>
      <c r="G104" s="11"/>
      <c r="H104" s="6">
        <f>ROUND((G104*F104),2)</f>
        <v>0</v>
      </c>
    </row>
    <row r="105" ht="12.75">
      <c r="D105" s="8" t="s">
        <v>151</v>
      </c>
    </row>
    <row r="106" spans="1:8" ht="38.25">
      <c r="A106" s="7">
        <v>39</v>
      </c>
      <c r="B106" s="7" t="s">
        <v>152</v>
      </c>
      <c r="C106" s="7" t="s">
        <v>26</v>
      </c>
      <c r="D106" s="7" t="s">
        <v>153</v>
      </c>
      <c r="E106" s="7" t="s">
        <v>40</v>
      </c>
      <c r="F106" s="4">
        <v>1</v>
      </c>
      <c r="G106" s="11"/>
      <c r="H106" s="6">
        <f>ROUND((G106*F106),2)</f>
        <v>0</v>
      </c>
    </row>
    <row r="107" ht="12.75">
      <c r="D107" s="8" t="s">
        <v>154</v>
      </c>
    </row>
    <row r="108" spans="1:8" ht="25.5">
      <c r="A108" s="7">
        <v>40</v>
      </c>
      <c r="B108" s="7" t="s">
        <v>155</v>
      </c>
      <c r="C108" s="7" t="s">
        <v>26</v>
      </c>
      <c r="D108" s="7" t="s">
        <v>156</v>
      </c>
      <c r="E108" s="7" t="s">
        <v>138</v>
      </c>
      <c r="F108" s="4">
        <v>98.7</v>
      </c>
      <c r="G108" s="11"/>
      <c r="H108" s="6">
        <f>ROUND((G108*F108),2)</f>
        <v>0</v>
      </c>
    </row>
    <row r="109" ht="12.75">
      <c r="D109" s="8" t="s">
        <v>157</v>
      </c>
    </row>
    <row r="110" spans="1:8" ht="25.5">
      <c r="A110" s="7">
        <v>41</v>
      </c>
      <c r="B110" s="7" t="s">
        <v>158</v>
      </c>
      <c r="C110" s="7" t="s">
        <v>26</v>
      </c>
      <c r="D110" s="7" t="s">
        <v>159</v>
      </c>
      <c r="E110" s="7" t="s">
        <v>160</v>
      </c>
      <c r="F110" s="4">
        <v>782.882</v>
      </c>
      <c r="G110" s="11"/>
      <c r="H110" s="6">
        <f>ROUND((G110*F110),2)</f>
        <v>0</v>
      </c>
    </row>
    <row r="111" ht="63.75">
      <c r="D111" s="8" t="s">
        <v>161</v>
      </c>
    </row>
    <row r="112" spans="1:8" ht="12.75">
      <c r="A112" s="7">
        <v>42</v>
      </c>
      <c r="B112" s="7" t="s">
        <v>162</v>
      </c>
      <c r="C112" s="7" t="s">
        <v>26</v>
      </c>
      <c r="D112" s="7" t="s">
        <v>163</v>
      </c>
      <c r="E112" s="7" t="s">
        <v>28</v>
      </c>
      <c r="F112" s="4">
        <v>3.2</v>
      </c>
      <c r="G112" s="11"/>
      <c r="H112" s="6">
        <f>ROUND((G112*F112),2)</f>
        <v>0</v>
      </c>
    </row>
    <row r="113" ht="12.75">
      <c r="D113" s="8" t="s">
        <v>164</v>
      </c>
    </row>
    <row r="114" spans="1:8" ht="25.5">
      <c r="A114" s="7">
        <v>43</v>
      </c>
      <c r="B114" s="7" t="s">
        <v>165</v>
      </c>
      <c r="C114" s="7" t="s">
        <v>26</v>
      </c>
      <c r="D114" s="7" t="s">
        <v>166</v>
      </c>
      <c r="E114" s="7" t="s">
        <v>28</v>
      </c>
      <c r="F114" s="4">
        <v>3.024</v>
      </c>
      <c r="G114" s="11"/>
      <c r="H114" s="6">
        <f>ROUND((G114*F114),2)</f>
        <v>0</v>
      </c>
    </row>
    <row r="115" ht="12.75">
      <c r="D115" s="8" t="s">
        <v>167</v>
      </c>
    </row>
    <row r="116" spans="1:8" ht="25.5">
      <c r="A116" s="7">
        <v>44</v>
      </c>
      <c r="B116" s="7" t="s">
        <v>168</v>
      </c>
      <c r="C116" s="7" t="s">
        <v>26</v>
      </c>
      <c r="D116" s="7" t="s">
        <v>169</v>
      </c>
      <c r="E116" s="7" t="s">
        <v>138</v>
      </c>
      <c r="F116" s="4">
        <v>44</v>
      </c>
      <c r="G116" s="11"/>
      <c r="H116" s="6">
        <f>ROUND((G116*F116),2)</f>
        <v>0</v>
      </c>
    </row>
    <row r="117" ht="12.75">
      <c r="D117" s="8" t="s">
        <v>170</v>
      </c>
    </row>
    <row r="118" spans="1:8" ht="25.5">
      <c r="A118" s="7">
        <v>45</v>
      </c>
      <c r="B118" s="7" t="s">
        <v>171</v>
      </c>
      <c r="C118" s="7" t="s">
        <v>26</v>
      </c>
      <c r="D118" s="7" t="s">
        <v>172</v>
      </c>
      <c r="E118" s="7" t="s">
        <v>138</v>
      </c>
      <c r="F118" s="4">
        <v>4</v>
      </c>
      <c r="G118" s="11"/>
      <c r="H118" s="6">
        <f>ROUND((G118*F118),2)</f>
        <v>0</v>
      </c>
    </row>
    <row r="119" ht="12.75">
      <c r="D119" s="8" t="s">
        <v>173</v>
      </c>
    </row>
    <row r="120" spans="1:16" ht="12.75" customHeight="1">
      <c r="A120" s="9"/>
      <c r="B120" s="9"/>
      <c r="C120" s="9" t="s">
        <v>141</v>
      </c>
      <c r="D120" s="9" t="s">
        <v>140</v>
      </c>
      <c r="E120" s="9"/>
      <c r="F120" s="9"/>
      <c r="G120" s="9"/>
      <c r="H120" s="9">
        <f>SUM(H100:H119)</f>
        <v>0</v>
      </c>
      <c r="P120">
        <f>ROUND(SUM(P100:P119),2)</f>
        <v>0</v>
      </c>
    </row>
    <row r="122" spans="1:16" ht="12.75" customHeight="1">
      <c r="A122" s="9"/>
      <c r="B122" s="9"/>
      <c r="C122" s="9"/>
      <c r="D122" s="9" t="s">
        <v>174</v>
      </c>
      <c r="E122" s="9"/>
      <c r="F122" s="9"/>
      <c r="G122" s="9"/>
      <c r="H122" s="9">
        <f>+H15+H48+H61+H72+H83+H92+H97+H120</f>
        <v>0</v>
      </c>
      <c r="P122">
        <f>+P15+P48+P61+P72+P83+P92+P97+P120</f>
        <v>0</v>
      </c>
    </row>
    <row r="124" spans="1:8" ht="12.75" customHeight="1">
      <c r="A124" s="3" t="s">
        <v>175</v>
      </c>
      <c r="B124" s="3"/>
      <c r="C124" s="3"/>
      <c r="D124" s="3"/>
      <c r="E124" s="3"/>
      <c r="F124" s="3"/>
      <c r="G124" s="3"/>
      <c r="H124" s="3"/>
    </row>
    <row r="125" spans="1:8" ht="12.75" customHeight="1">
      <c r="A125" s="3"/>
      <c r="B125" s="3"/>
      <c r="C125" s="3"/>
      <c r="D125" s="3" t="s">
        <v>176</v>
      </c>
      <c r="E125" s="3"/>
      <c r="F125" s="3"/>
      <c r="G125" s="3"/>
      <c r="H125" s="3"/>
    </row>
    <row r="126" spans="1:16" ht="12.75" customHeight="1">
      <c r="A126" s="9"/>
      <c r="B126" s="9"/>
      <c r="C126" s="9"/>
      <c r="D126" s="9" t="s">
        <v>177</v>
      </c>
      <c r="E126" s="9"/>
      <c r="F126" s="9"/>
      <c r="G126" s="9"/>
      <c r="H126" s="9">
        <v>0</v>
      </c>
      <c r="P126">
        <v>0</v>
      </c>
    </row>
    <row r="127" spans="1:8" ht="12.75" customHeight="1">
      <c r="A127" s="9"/>
      <c r="B127" s="9"/>
      <c r="C127" s="9"/>
      <c r="D127" s="9" t="s">
        <v>178</v>
      </c>
      <c r="E127" s="9"/>
      <c r="F127" s="9"/>
      <c r="G127" s="9"/>
      <c r="H127" s="9"/>
    </row>
    <row r="128" spans="1:16" ht="12.75" customHeight="1">
      <c r="A128" s="9"/>
      <c r="B128" s="9"/>
      <c r="C128" s="9"/>
      <c r="D128" s="9" t="s">
        <v>179</v>
      </c>
      <c r="E128" s="9"/>
      <c r="F128" s="9"/>
      <c r="G128" s="9"/>
      <c r="H128" s="9">
        <v>0</v>
      </c>
      <c r="P128">
        <v>0</v>
      </c>
    </row>
    <row r="129" spans="1:16" ht="12.75" customHeight="1">
      <c r="A129" s="9"/>
      <c r="B129" s="9"/>
      <c r="C129" s="9"/>
      <c r="D129" s="9" t="s">
        <v>180</v>
      </c>
      <c r="E129" s="9"/>
      <c r="F129" s="9"/>
      <c r="G129" s="9"/>
      <c r="H129" s="9">
        <f>H126+H128</f>
        <v>0</v>
      </c>
      <c r="P129">
        <f>P126+P128</f>
        <v>0</v>
      </c>
    </row>
    <row r="131" spans="1:16" ht="12.75" customHeight="1">
      <c r="A131" s="9"/>
      <c r="B131" s="9"/>
      <c r="C131" s="9"/>
      <c r="D131" s="13" t="s">
        <v>184</v>
      </c>
      <c r="E131" s="9"/>
      <c r="F131" s="9"/>
      <c r="G131" s="9"/>
      <c r="H131" s="14">
        <f>H122+H129</f>
        <v>0</v>
      </c>
      <c r="P131">
        <f>P122+P129</f>
        <v>0</v>
      </c>
    </row>
    <row r="133" spans="1:8" ht="12.75" customHeight="1">
      <c r="A133" s="15" t="s">
        <v>185</v>
      </c>
      <c r="B133" s="15"/>
      <c r="C133" s="15"/>
      <c r="D133" s="15"/>
      <c r="E133" s="15"/>
      <c r="F133" s="15"/>
      <c r="G133" s="15"/>
      <c r="H133" s="15"/>
    </row>
    <row r="134" spans="1:8" ht="12.75" customHeight="1">
      <c r="A134" s="15"/>
      <c r="B134" s="15"/>
      <c r="C134" s="15"/>
      <c r="D134" s="15"/>
      <c r="E134" s="15"/>
      <c r="F134" s="15"/>
      <c r="G134" s="15"/>
      <c r="H134" s="15"/>
    </row>
    <row r="135" spans="1:8" ht="12.75" customHeight="1">
      <c r="A135" s="15"/>
      <c r="B135" s="15"/>
      <c r="C135" s="15"/>
      <c r="D135" s="15"/>
      <c r="E135" s="15"/>
      <c r="F135" s="15"/>
      <c r="G135" s="15"/>
      <c r="H135" s="15"/>
    </row>
  </sheetData>
  <sheetProtection formatColumns="0"/>
  <mergeCells count="11">
    <mergeCell ref="A1:B1"/>
    <mergeCell ref="A3:B3"/>
    <mergeCell ref="A2:B2"/>
    <mergeCell ref="A133:H135"/>
    <mergeCell ref="G5:H5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Klecka Vaclav</dc:creator>
  <cp:keywords/>
  <dc:description/>
  <cp:lastModifiedBy>Klecka Vaclav</cp:lastModifiedBy>
  <cp:lastPrinted>2017-09-04T13:51:23Z</cp:lastPrinted>
  <dcterms:created xsi:type="dcterms:W3CDTF">2017-09-04T13:39:13Z</dcterms:created>
  <dcterms:modified xsi:type="dcterms:W3CDTF">2017-09-04T13:51:28Z</dcterms:modified>
  <cp:category/>
  <cp:version/>
  <cp:contentType/>
  <cp:contentStatus/>
</cp:coreProperties>
</file>