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<sst xmlns="http://schemas.openxmlformats.org/spreadsheetml/2006/main" count="1003" uniqueCount="740">
  <si>
    <t>Stavba :</t>
  </si>
  <si>
    <t>88-17-002 Vstupní areál punkevních jeskyní</t>
  </si>
  <si>
    <t>Rozpočet:</t>
  </si>
  <si>
    <t>Objekt :</t>
  </si>
  <si>
    <t>0001 Kiosek občerstvení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</si>
  <si>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</si>
  <si>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</si>
  <si>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</si>
  <si>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</si>
  <si>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</si>
  <si>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</si>
  <si>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</si>
  <si>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</si>
  <si>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000</t>
  </si>
  <si>
    <t>Upozornění</t>
  </si>
  <si>
    <t>000000000T00</t>
  </si>
  <si>
    <t xml:space="preserve">Upozornění !!! </t>
  </si>
  <si>
    <t>1. R-položky jsou ocerněny jako kompletizované včetně:</t>
  </si>
  <si>
    <t>všech potřebných prací a materiálů.:</t>
  </si>
  <si>
    <t>2. Při nejasnostech kontaktujte projektanta !:</t>
  </si>
  <si>
    <t>3. Při ocenění truhlářských, zámečnických a ostatních:</t>
  </si>
  <si>
    <t>výrobků je nutné použít příslušné výpisy, protože texty :</t>
  </si>
  <si>
    <t>jsou v rozpočtu zkrácené.:</t>
  </si>
  <si>
    <t>4. Výkopy se předpokládají v navážce (tř.těžitelnosti 2).:</t>
  </si>
  <si>
    <t>Pokud výkop zasáhne do zhutněného podloží původního :</t>
  </si>
  <si>
    <t>parkoviště, bude nutné upravit oddíl 1.:</t>
  </si>
  <si>
    <t>5. Rozpočet je sestaven v cenové soustavě RTS-DATA.:</t>
  </si>
  <si>
    <t>Cenové a technické podmínky lze nalézt na adrese:</t>
  </si>
  <si>
    <t>www.cenovasoustava.cz.:</t>
  </si>
  <si>
    <t>6. Položky vlastní jsou položky s příponou T.xx, U.xx, V.xx:</t>
  </si>
  <si>
    <t>a všechny R-položky.:0</t>
  </si>
  <si>
    <t>Celkem za</t>
  </si>
  <si>
    <t>000 Upozornění</t>
  </si>
  <si>
    <t>1</t>
  </si>
  <si>
    <t>Zemní práce</t>
  </si>
  <si>
    <t>122101101R00</t>
  </si>
  <si>
    <t xml:space="preserve">Odkopávky nezapažené v hor. 2 do 100 m3 </t>
  </si>
  <si>
    <t>m3</t>
  </si>
  <si>
    <t>předpokládaná průměrná tl.skrývky 12 cm:</t>
  </si>
  <si>
    <t>(1,35+4,8)*1,9*0,5*0,12</t>
  </si>
  <si>
    <t>(4,8+6,2)*4,75*0,5*0,12</t>
  </si>
  <si>
    <t>1,95*6,2*0,12</t>
  </si>
  <si>
    <t>132101110R00</t>
  </si>
  <si>
    <t xml:space="preserve">Hloubení rýh š.do 60 cm v hor.2 do 50 m3, STROJNĚ </t>
  </si>
  <si>
    <t>pod zákl.tvárnice (průměrná hloubka výkopu se uvažuje:</t>
  </si>
  <si>
    <t>35 cm):</t>
  </si>
  <si>
    <t>0,5*0,35*(9,855/0,25)</t>
  </si>
  <si>
    <t>133101101R00</t>
  </si>
  <si>
    <t xml:space="preserve">Hloubení šachet v hor.2 do 100 m3 </t>
  </si>
  <si>
    <t>A:0,6*0,6*0,65*10</t>
  </si>
  <si>
    <t>B1, B2:0,55*0,55*0,75*2</t>
  </si>
  <si>
    <t>B3, B4:0,55*0,55*0,5*2</t>
  </si>
  <si>
    <t>162201101R00</t>
  </si>
  <si>
    <t xml:space="preserve">Vodorovné přemístění výkopku z hor.1-4 do 20 m </t>
  </si>
  <si>
    <t>5,2869+6,8985+3,0963-2,3168</t>
  </si>
  <si>
    <t>171101121R00</t>
  </si>
  <si>
    <t xml:space="preserve">Uložení sypaniny z hornin nesoudržných kamenitých </t>
  </si>
  <si>
    <t>174101101R00</t>
  </si>
  <si>
    <t xml:space="preserve">Zásyp jam, rýh, šachet se zhutněním </t>
  </si>
  <si>
    <t>zákl.tvárnice:0,1*0,2*2*(9,855/0,25)</t>
  </si>
  <si>
    <t>patka A:(0,6*0,6-0,5*0,5)*0,5*10</t>
  </si>
  <si>
    <t>patka B1, B2:(0,55*0,55-0,45*0,45)*0,6*2</t>
  </si>
  <si>
    <t>patka B3, B4:(0,55*0,55-0,45*0,45)*0,35*2</t>
  </si>
  <si>
    <t>1 Zemní práce</t>
  </si>
  <si>
    <t>27</t>
  </si>
  <si>
    <t>Základy</t>
  </si>
  <si>
    <t>271571111R00</t>
  </si>
  <si>
    <t xml:space="preserve">Polštář základu ze štěrkopísku tříděného </t>
  </si>
  <si>
    <t>A:0,6*0,6*0,15*10</t>
  </si>
  <si>
    <t>B1-B4:0,55*0,55*0,15*4</t>
  </si>
  <si>
    <t>zákl.tvárnice:9,855/0,25*0,5*0,15</t>
  </si>
  <si>
    <t>274272140RT4</t>
  </si>
  <si>
    <t>Zdivo základové z bednicích tvárnic, tl. 30 cm výplň tvárnic betonem C 25/30</t>
  </si>
  <si>
    <t>m2</t>
  </si>
  <si>
    <t>(0,7+4,85+13,56-4,1+4,7+11,86+0,85+4,9+2,1)*0,25</t>
  </si>
  <si>
    <t>275313621R00</t>
  </si>
  <si>
    <t xml:space="preserve">Beton základových patek prostý C 20/25 </t>
  </si>
  <si>
    <t>A:0,5*0,5*0,5*10</t>
  </si>
  <si>
    <t>B1, B2:0,45*0,45*0,6*2</t>
  </si>
  <si>
    <t>B3, B4:0,45*0,45*0,35*2</t>
  </si>
  <si>
    <t>275351215R00</t>
  </si>
  <si>
    <t xml:space="preserve">Bednění stěn základových patek - zřízení </t>
  </si>
  <si>
    <t>A:0,5*4*0,5*10</t>
  </si>
  <si>
    <t>B1, B2:0,45*4*0,6*2</t>
  </si>
  <si>
    <t>B3, B4:0,45*4*0,35*2</t>
  </si>
  <si>
    <t>275351216R00</t>
  </si>
  <si>
    <t xml:space="preserve">Bednění stěn základových patek - odstranění </t>
  </si>
  <si>
    <t>R 27-01</t>
  </si>
  <si>
    <t xml:space="preserve">D+M drenáže D 80 mm - kompletní provedení </t>
  </si>
  <si>
    <t>m</t>
  </si>
  <si>
    <t>Včetně potřebného výkopu, zásypu a přesunutí přebytečné:</t>
  </si>
  <si>
    <t>zeminy za objekt do násypu, včetně obsypu štěrkem a:</t>
  </si>
  <si>
    <t>obalení geotextilií, včetně systémových doplňků, prostupu:</t>
  </si>
  <si>
    <t>základovými tvárnicemi atd.:5,3</t>
  </si>
  <si>
    <t>27 Základy</t>
  </si>
  <si>
    <t>634</t>
  </si>
  <si>
    <t>Podlahy, osazování</t>
  </si>
  <si>
    <t>632922911R00</t>
  </si>
  <si>
    <t xml:space="preserve">Kladení dlaždic 30 x 30 cm na terče plastové </t>
  </si>
  <si>
    <t>0,3*0,3*42*2</t>
  </si>
  <si>
    <t>59245315</t>
  </si>
  <si>
    <t>Dlaždice betonová  30x30x4,5 cm šedá</t>
  </si>
  <si>
    <t>0,3*0,3*42*2*1,01</t>
  </si>
  <si>
    <t>634 Podlahy, osazování</t>
  </si>
  <si>
    <t>95</t>
  </si>
  <si>
    <t>Dokončovací konstrukce na pozemních stavbách</t>
  </si>
  <si>
    <t>952901111R00</t>
  </si>
  <si>
    <t xml:space="preserve">Vyčištění budov o výšce podlaží do 4 m </t>
  </si>
  <si>
    <t>7,45*3</t>
  </si>
  <si>
    <t>953943124R00</t>
  </si>
  <si>
    <t xml:space="preserve">Osazení kovových předmětů do betonu, 30 kg / kus </t>
  </si>
  <si>
    <t>kus</t>
  </si>
  <si>
    <t>ocel.profily a+b do betonových patek:4</t>
  </si>
  <si>
    <t>13380620</t>
  </si>
  <si>
    <t>Tyč průřezu I 120, střední, jakost oceli S235</t>
  </si>
  <si>
    <t>t</t>
  </si>
  <si>
    <t>b:0,0119*1,3*2*1,08</t>
  </si>
  <si>
    <t>13384430</t>
  </si>
  <si>
    <t>Tyč průřezu U 120, střední, jakost oceli S235</t>
  </si>
  <si>
    <t>a:0,0134*1,3*2*1,08</t>
  </si>
  <si>
    <t>95 Dokončovací konstrukce na pozemních stavbách</t>
  </si>
  <si>
    <t>99</t>
  </si>
  <si>
    <t>Staveništní přesun hmot</t>
  </si>
  <si>
    <t>998011001R00</t>
  </si>
  <si>
    <t xml:space="preserve">Přesun hmot pro budovy zděné výšky do 6 m </t>
  </si>
  <si>
    <t>99 Staveništní přesun hmot</t>
  </si>
  <si>
    <t>713</t>
  </si>
  <si>
    <t>Izolace tepelné</t>
  </si>
  <si>
    <t>713121111R00</t>
  </si>
  <si>
    <t xml:space="preserve">Izolace tepelná podlah na sucho, jednovrstvá </t>
  </si>
  <si>
    <t>izolace podlahy kiosku chybí v nabídce subdodavatele:</t>
  </si>
  <si>
    <t>713191100V02</t>
  </si>
  <si>
    <t>Položení izolační fólie vč.dod.parozábrany</t>
  </si>
  <si>
    <t>713191100V03</t>
  </si>
  <si>
    <t>Položení izolační fólie včetně dodávky pojistné hydroizolace</t>
  </si>
  <si>
    <t>63151408</t>
  </si>
  <si>
    <t>Deska z minerální plsti ISOVER UNI tl. 120 mm</t>
  </si>
  <si>
    <t>22,35*1,02</t>
  </si>
  <si>
    <t>998713101R00</t>
  </si>
  <si>
    <t xml:space="preserve">Přesun hmot pro izolace tepelné, výšky do 6 m </t>
  </si>
  <si>
    <t>713 Izolace tepelné</t>
  </si>
  <si>
    <t>720</t>
  </si>
  <si>
    <t>Zdravotechnická instalace</t>
  </si>
  <si>
    <t>R 720-01</t>
  </si>
  <si>
    <t xml:space="preserve">ZTI dle samostatného rozpočtu </t>
  </si>
  <si>
    <t>ks</t>
  </si>
  <si>
    <t>720 Zdravotechnická instalace</t>
  </si>
  <si>
    <t>766</t>
  </si>
  <si>
    <t>Konstrukce truhlářské</t>
  </si>
  <si>
    <t>R 766-01</t>
  </si>
  <si>
    <t>Kompletní provedení terasy dle projektu a dle nabídky subdodavate</t>
  </si>
  <si>
    <t>R 766-02</t>
  </si>
  <si>
    <t>Kompletní provedení kiosku dle projektu a dle nabídky subdodavate</t>
  </si>
  <si>
    <t>R 766-03</t>
  </si>
  <si>
    <t xml:space="preserve">T/01 - venkovní posuvná stěna kiosku 3,8/2,6 m </t>
  </si>
  <si>
    <t>R 766-04</t>
  </si>
  <si>
    <t xml:space="preserve">T/02 - vnější dveře </t>
  </si>
  <si>
    <t>R 766-05</t>
  </si>
  <si>
    <t>T/03 - úprava obkladu stanoviště odpadních nádob 1,83/5 m</t>
  </si>
  <si>
    <t>R 766-06</t>
  </si>
  <si>
    <t xml:space="preserve">T/04 - prodejní pult 3,4/0,8/0,9 m </t>
  </si>
  <si>
    <t>R 766-07</t>
  </si>
  <si>
    <t xml:space="preserve">T/05 - lavička 2,5/0,45 m </t>
  </si>
  <si>
    <t>R 766-08</t>
  </si>
  <si>
    <t xml:space="preserve">T/06 - rampa 1,2/0,9 m </t>
  </si>
  <si>
    <t>R 766-09</t>
  </si>
  <si>
    <t>T/07 - výplň protipovodňových zábran z dubových hranolů 100/120 mm</t>
  </si>
  <si>
    <t>1,18*11+1,33*5</t>
  </si>
  <si>
    <t>766 Konstrukce truhlářské</t>
  </si>
  <si>
    <t>767</t>
  </si>
  <si>
    <t>Konstrukce zámečnické</t>
  </si>
  <si>
    <t>R 767-01</t>
  </si>
  <si>
    <t>Z/01 - ocelové schody na terasu dl.4,1 m žárově zinkované</t>
  </si>
  <si>
    <t>767 Konstrukce zámečnické</t>
  </si>
  <si>
    <t>798.4</t>
  </si>
  <si>
    <t>Ostatní výrobky PSV</t>
  </si>
  <si>
    <t>R 798.4-01</t>
  </si>
  <si>
    <t xml:space="preserve">O/01 - židle venkovní skládací 200 FV </t>
  </si>
  <si>
    <t>R 798.4-02</t>
  </si>
  <si>
    <t xml:space="preserve">O/02 - stůl venkovní skládací 222 FV </t>
  </si>
  <si>
    <t>R 798.4-03</t>
  </si>
  <si>
    <t xml:space="preserve">O/03 - hasící přístroj práškový 21A </t>
  </si>
  <si>
    <t>R 798.4-04</t>
  </si>
  <si>
    <t xml:space="preserve">O/04 - odpadní nádoby </t>
  </si>
  <si>
    <t>798.4 Ostatní výrobky PSV</t>
  </si>
  <si>
    <t>M21</t>
  </si>
  <si>
    <t>Elektromontáže</t>
  </si>
  <si>
    <t>R M21-01</t>
  </si>
  <si>
    <t>Elektroinstalace dle samostatného rozpočtu (bez revize - viz rozpočet VRN)</t>
  </si>
  <si>
    <t>M21 Elektromontáže</t>
  </si>
  <si>
    <t>M24</t>
  </si>
  <si>
    <t>Montáže vzduchotechnických zařízení</t>
  </si>
  <si>
    <t>R M24-01</t>
  </si>
  <si>
    <t xml:space="preserve">Vzduchotechnika dle samostatného rozpočtu </t>
  </si>
  <si>
    <t>M24 Montáže vzduchotechnických zařízení</t>
  </si>
  <si>
    <t>005</t>
  </si>
  <si>
    <t>Vedlejší náklady</t>
  </si>
  <si>
    <t>R 005-01</t>
  </si>
  <si>
    <t xml:space="preserve">Zařízení staveniště </t>
  </si>
  <si>
    <t>Soubor</t>
  </si>
  <si>
    <t>Veškeré náklady spojené s vybudováním, provozem a odstraněním zařízení staveniště včetně uvedení ploch do původního stavu.</t>
  </si>
  <si>
    <t>R 005-02</t>
  </si>
  <si>
    <t xml:space="preserve">Koordinační činnost </t>
  </si>
  <si>
    <t>R 005-03</t>
  </si>
  <si>
    <t>Vyčištění a zatravnění terénu kolem kiosku po ukončení stavebních prací</t>
  </si>
  <si>
    <t>Včetně potřebného doplnění ornice, osetí atd. Výměra je:</t>
  </si>
  <si>
    <t>odhadnutá, nutno upřesnit dle skutečnosti !:55</t>
  </si>
  <si>
    <t>R 005-04</t>
  </si>
  <si>
    <t xml:space="preserve">Ztížené dopravní zásobování </t>
  </si>
  <si>
    <t>soubor</t>
  </si>
  <si>
    <t>Vyjímka od správy CHKO, zvláštní režim pro dopravu apod.</t>
  </si>
  <si>
    <t>R 005-05</t>
  </si>
  <si>
    <t>Ztížené výrobní podmínky a související bezpečnostní opatření</t>
  </si>
  <si>
    <t>Stavba bude probíhat za plného provozu Punkevních:</t>
  </si>
  <si>
    <t>jeskyní (viz souhrnná tech.zpráva odstavec B.8.m/):1</t>
  </si>
  <si>
    <t>005 Vedlejší náklady</t>
  </si>
  <si>
    <t>006</t>
  </si>
  <si>
    <t>Ostatní náklady</t>
  </si>
  <si>
    <t>R 006-01</t>
  </si>
  <si>
    <t xml:space="preserve">Předání a převzetí díla </t>
  </si>
  <si>
    <t>Náklady zhotovitele, které vzniknou v souvislosti s povinnostmi zhotovitele při předání a převzetí díla.</t>
  </si>
  <si>
    <t>R 006-02</t>
  </si>
  <si>
    <t xml:space="preserve">Dokumentace skutečného provedení stav. části </t>
  </si>
  <si>
    <t>Náklady na vyhotovení dokumentace skutečného provedení stavby a její předání objednateli v požadované formě a požadovaném počtu.</t>
  </si>
  <si>
    <t>006 Ostatní náklady</t>
  </si>
  <si>
    <t>007</t>
  </si>
  <si>
    <t>VRN převzaté z rozpočtů profesí</t>
  </si>
  <si>
    <t>R 007-00</t>
  </si>
  <si>
    <t xml:space="preserve">Upozornění </t>
  </si>
  <si>
    <t>Následující položky neoceňovat v rozpočtech profesí !!!:0</t>
  </si>
  <si>
    <t>R 007-01</t>
  </si>
  <si>
    <t xml:space="preserve">VZT - zařízení staveniště </t>
  </si>
  <si>
    <t>R 007-02</t>
  </si>
  <si>
    <t xml:space="preserve">VZT - komplexní vyzkoušení </t>
  </si>
  <si>
    <t>R 007-03</t>
  </si>
  <si>
    <t xml:space="preserve">VZT - zaškolení obsluhy </t>
  </si>
  <si>
    <t>R 007-04</t>
  </si>
  <si>
    <t xml:space="preserve">VZT - dokumentace skutečného provedení </t>
  </si>
  <si>
    <t>R 007-05</t>
  </si>
  <si>
    <t xml:space="preserve">Revize elektroinstalace </t>
  </si>
  <si>
    <t>007 VRN převzaté z rozpočtů profesí</t>
  </si>
  <si>
    <t>SO 01 Slepý rozpočet</t>
  </si>
  <si>
    <t>Poz. číslo</t>
  </si>
  <si>
    <t>Název</t>
  </si>
  <si>
    <t>Měrná jednotka</t>
  </si>
  <si>
    <t xml:space="preserve">Počet </t>
  </si>
  <si>
    <t>Cena dodávky jednotková</t>
  </si>
  <si>
    <t>Cena montáže jednotková</t>
  </si>
  <si>
    <t>Cena dodávky celkem</t>
  </si>
  <si>
    <t>Cena montáže celkem</t>
  </si>
  <si>
    <t>Zařízení V1 - Odvětrání přípravy občerstvení</t>
  </si>
  <si>
    <t>V1.10</t>
  </si>
  <si>
    <t>Výdechový díl - mřížka na skosené potrubí</t>
  </si>
  <si>
    <t xml:space="preserve">D 250 mm, velikost oka 12 x 12 mm </t>
  </si>
  <si>
    <t>materiál nerez</t>
  </si>
  <si>
    <t>V1.11</t>
  </si>
  <si>
    <t>nástavec kruhový pro napojení odsavače - atyp</t>
  </si>
  <si>
    <t>nástavec doměřit při montáži dle odsávacího zákrytu</t>
  </si>
  <si>
    <t>V1.75</t>
  </si>
  <si>
    <t>Potrubí kruhové sk. I, pozinkovaný plech</t>
  </si>
  <si>
    <t>bm</t>
  </si>
  <si>
    <t xml:space="preserve">D 250 mm </t>
  </si>
  <si>
    <t>s výdechem skosení 30%</t>
  </si>
  <si>
    <t>V1.85</t>
  </si>
  <si>
    <t xml:space="preserve">Tepelná izolace </t>
  </si>
  <si>
    <t>minerální vlna 40 mm upevněna trny</t>
  </si>
  <si>
    <t>s oplechováním nerezovým plechem</t>
  </si>
  <si>
    <t>zvýšené nároky na estetické provedení</t>
  </si>
  <si>
    <t>V1.90</t>
  </si>
  <si>
    <t>Montážní, spojovací a těsnící materíál</t>
  </si>
  <si>
    <t>sada</t>
  </si>
  <si>
    <t>Materiál na podpěry a ukotvení potrubí s izolací</t>
  </si>
  <si>
    <t>Celkem:</t>
  </si>
  <si>
    <t>REKAPITULACE NÁKLADŮ</t>
  </si>
  <si>
    <t>Náklady na dopravu</t>
  </si>
  <si>
    <t xml:space="preserve">C E L K E M </t>
  </si>
  <si>
    <t>DOPLŇKOVÉ ROZPOČTOVÉ NÁKLADY</t>
  </si>
  <si>
    <t>Zařízení staveniště</t>
  </si>
  <si>
    <t>Komplexní vyzkoušení</t>
  </si>
  <si>
    <t>hod</t>
  </si>
  <si>
    <t>Zaškolení obsluhy</t>
  </si>
  <si>
    <t>Dokumentace skutečného provedení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</si>
  <si>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</si>
  <si>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</si>
  <si>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</si>
  <si>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</si>
  <si>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</si>
  <si>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</si>
  <si>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</si>
  <si>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</si>
  <si>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</si>
  <si>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 xml:space="preserve"> </t>
  </si>
  <si>
    <t>Rozměry</t>
  </si>
  <si>
    <t>cena (Kč)</t>
  </si>
  <si>
    <t>Dodávka</t>
  </si>
  <si>
    <t>Montáž</t>
  </si>
  <si>
    <t>Celkem</t>
  </si>
  <si>
    <t>11</t>
  </si>
  <si>
    <t>Přípravné a přidružené práce</t>
  </si>
  <si>
    <t>113107320R00</t>
  </si>
  <si>
    <t>Odstranění podkladu pl. 50 m2,kam.těžené tl.20 cm</t>
  </si>
  <si>
    <t>1,1*9   plocha viz ležatá kanalizace</t>
  </si>
  <si>
    <t>2</t>
  </si>
  <si>
    <t>113107530R00</t>
  </si>
  <si>
    <t>Odstranění podkladu pl. 50 m2,kam.drcené tl.30 cm</t>
  </si>
  <si>
    <t>3</t>
  </si>
  <si>
    <t>113107220RA0</t>
  </si>
  <si>
    <t>Odstranění asfaltobet. krytu do 5 cm, pl. do 50 m2</t>
  </si>
  <si>
    <t>4</t>
  </si>
  <si>
    <t>115101201R00</t>
  </si>
  <si>
    <t>Čerpání vody na výšku do 10 m, přítok do 500 l/min</t>
  </si>
  <si>
    <t>h</t>
  </si>
  <si>
    <t>2*24   2 dny</t>
  </si>
  <si>
    <t>5</t>
  </si>
  <si>
    <t>115101301R00</t>
  </si>
  <si>
    <t>Pohotovost čerp.soupravy, výška 10 m, přítok 500 l</t>
  </si>
  <si>
    <t>den</t>
  </si>
  <si>
    <t>2   2 dny</t>
  </si>
  <si>
    <t>13</t>
  </si>
  <si>
    <t>Hloubené vykopávky</t>
  </si>
  <si>
    <t>6</t>
  </si>
  <si>
    <t>132201210R00</t>
  </si>
  <si>
    <t>Hloubení rýh š.do 200 cm hor.3 do 50 m3,STROJNĚ</t>
  </si>
  <si>
    <t>1,1*17*1   výpočet výměry, viz uložení kanalizace a výkres ležaté kanalizace</t>
  </si>
  <si>
    <t>7</t>
  </si>
  <si>
    <t>132301219R00</t>
  </si>
  <si>
    <t>Příplatek za lepivost - hloubení rýh 200cm v hor.4</t>
  </si>
  <si>
    <t>1   odhad</t>
  </si>
  <si>
    <t>8</t>
  </si>
  <si>
    <t>132201219R00</t>
  </si>
  <si>
    <t>Příplatek za lepivost - hloubení rýh 200cm v hor.3</t>
  </si>
  <si>
    <t>18,7/2 - 1   viz položka hloubení rýh</t>
  </si>
  <si>
    <t>16</t>
  </si>
  <si>
    <t>Přemístění výkopku</t>
  </si>
  <si>
    <t>9</t>
  </si>
  <si>
    <t>162701105R00</t>
  </si>
  <si>
    <t>Vodorovné přemístění výkopku z hor.1-4 do 10000 m</t>
  </si>
  <si>
    <t>17</t>
  </si>
  <si>
    <t>Konstrukce ze zemin</t>
  </si>
  <si>
    <t>10</t>
  </si>
  <si>
    <t>199000002R00</t>
  </si>
  <si>
    <t>Poplatek za skládku horniny 1- 4</t>
  </si>
  <si>
    <t>1,1*17*1   výpočet výměry, viz uložení potrubí a výkres ležaté kanalizace</t>
  </si>
  <si>
    <t>Zásyp jam, rýh, šachet se zhutněním</t>
  </si>
  <si>
    <t>1,1*17*0,75   výpočet výměry, viz uložení potrubí a výkres ležaté kanalizace</t>
  </si>
  <si>
    <t>12</t>
  </si>
  <si>
    <t>175101101R00</t>
  </si>
  <si>
    <t>Obsyp potrubí bez prohození sypaniny</t>
  </si>
  <si>
    <t>1,1*17*0,25   výpočet výměry, viz ulpžení kanalizace a výkres ležaté kanalizace</t>
  </si>
  <si>
    <t>45</t>
  </si>
  <si>
    <t>Podkladní a vedlejší konstrukce (kromě vozovek a železničního svršku)</t>
  </si>
  <si>
    <t>451572111R00</t>
  </si>
  <si>
    <t>Lože pod potrubí z kameniva těženého 0 - 4 mm</t>
  </si>
  <si>
    <t>1,1*17*0,1   výpočet výměry, viz uložení potrubí a výkres ležaté kanalizace</t>
  </si>
  <si>
    <t>56</t>
  </si>
  <si>
    <t>Podkladní vrstvy komunikací, letišť a ploch</t>
  </si>
  <si>
    <t>14</t>
  </si>
  <si>
    <t>566901111R00</t>
  </si>
  <si>
    <t>Vyspravení podkladu po překopech štěrkopískem</t>
  </si>
  <si>
    <t>9,9*0,2   plocha x tl.vrstvy</t>
  </si>
  <si>
    <t>15</t>
  </si>
  <si>
    <t>566904111R00</t>
  </si>
  <si>
    <t>Vyspravení podkladu po překopech kam.obal.asfaltem</t>
  </si>
  <si>
    <t>9,9*0,25*1,67   plocha x tl.vrstvy x obj.hmotnost</t>
  </si>
  <si>
    <t>57</t>
  </si>
  <si>
    <t>Kryty pozemních komunikací, letišť a ploch z kameniva nebo živičné</t>
  </si>
  <si>
    <t>572942112R00</t>
  </si>
  <si>
    <t>Vyspravení krytu po překopu lit.asfaltem, do 6 cm</t>
  </si>
  <si>
    <t>9,9   plocha viz ležatá kanalizace</t>
  </si>
  <si>
    <t>721</t>
  </si>
  <si>
    <t>Vnitřní kanalizace</t>
  </si>
  <si>
    <t>721176103R00</t>
  </si>
  <si>
    <t>Potrubí HT připojovací D 50 x 1,8 mm, montáž a dodávka potrubí včetně tvarovek, těsnění a přechodů</t>
  </si>
  <si>
    <t>5   součet délek potrubí viz schéma kanalizace</t>
  </si>
  <si>
    <t>18</t>
  </si>
  <si>
    <t>721176105R00</t>
  </si>
  <si>
    <t>Potrubí HT připojovací D 110 x 2,7 mm, montáž a dodávka potrubí včetně tvarovek, těsnění a přechodů</t>
  </si>
  <si>
    <t>1   součet délek potrubí viz schéma kanalizace</t>
  </si>
  <si>
    <t>19</t>
  </si>
  <si>
    <t>721176114R00</t>
  </si>
  <si>
    <t>Potrubí HT odpadní svislé D 75 x 1,9 mm, montáž a dodávka potrubí včetně tvarovek, těsnění a přechodů</t>
  </si>
  <si>
    <t>3   součet délek potrubí viz schéma kanalizace</t>
  </si>
  <si>
    <t>20</t>
  </si>
  <si>
    <t>721176115R00</t>
  </si>
  <si>
    <t>Potrubí HT odpadní svislé D 110 x 2,7 mm, montáž a dodávka potrubí včetně tvarovek, těsnění a přechodů</t>
  </si>
  <si>
    <t>21</t>
  </si>
  <si>
    <t>721194105R00</t>
  </si>
  <si>
    <t>Vyvedení odpadních výpustek D 50 x 1,8</t>
  </si>
  <si>
    <t>3+1   3*dřez + 1*výčep</t>
  </si>
  <si>
    <t xml:space="preserve">   součet kusů viz schéma kanalizace</t>
  </si>
  <si>
    <t>22</t>
  </si>
  <si>
    <t>721194109R00</t>
  </si>
  <si>
    <t>Vyvedení odpadních výpustek D 110 x 2,3</t>
  </si>
  <si>
    <t>1   1*výlevka</t>
  </si>
  <si>
    <t>23</t>
  </si>
  <si>
    <t>55162537.A</t>
  </si>
  <si>
    <t>HL810 hlavice větrací střešní DN 110 - souprava</t>
  </si>
  <si>
    <t>1   stoupačka S1</t>
  </si>
  <si>
    <t>24</t>
  </si>
  <si>
    <t>721273150RT1</t>
  </si>
  <si>
    <t>Hlavice ventilační přivětrávací HL900, přivzdušňovací ventil HL900, D 50/75/110 mm, dodávka a montáž.</t>
  </si>
  <si>
    <t>2*1   stoupačky S2 a S3</t>
  </si>
  <si>
    <t>25</t>
  </si>
  <si>
    <t>721176222R00</t>
  </si>
  <si>
    <t>Potrubí KG svodné (ležaté) v zemi D 110 x 3,2 mm, montáž a dodávka potrubí včetně tvarovek, těsnění a přechodů</t>
  </si>
  <si>
    <t>3   součet délek potrubí viz řez ležaté kanalizace</t>
  </si>
  <si>
    <t>26</t>
  </si>
  <si>
    <t>721176223R00</t>
  </si>
  <si>
    <t>Potrubí KG svodné (ležaté) v zemi D 125 x 3,2 mm, montáž a dodávka potrubí včetně tvarovek, těsnění a přechodů</t>
  </si>
  <si>
    <t>4   součet délek potrubí viz řez ležaté kanalizace</t>
  </si>
  <si>
    <t>721290112R00</t>
  </si>
  <si>
    <t>Zkouška těsnosti kanalizace vodou</t>
  </si>
  <si>
    <t>10   KG svodné DN 150</t>
  </si>
  <si>
    <t xml:space="preserve">   součet délek potrubí viz řez ležaté kanalizace</t>
  </si>
  <si>
    <t>2   KG svodné DN 125</t>
  </si>
  <si>
    <t>28</t>
  </si>
  <si>
    <t>721290123R00</t>
  </si>
  <si>
    <t>Zkouška těsnosti kanalizace kouřem</t>
  </si>
  <si>
    <t>10   KG svodné DN 50</t>
  </si>
  <si>
    <t>2   KG svodné DN125</t>
  </si>
  <si>
    <t>29</t>
  </si>
  <si>
    <t>998721101R00</t>
  </si>
  <si>
    <t>Přesun hmot pro vnitřní kanalizaci, výšky do 6 m</t>
  </si>
  <si>
    <t>0,0658   celková hmotnost - vnitřní kanalizace</t>
  </si>
  <si>
    <t>3,4   konstrukce ze zemin</t>
  </si>
  <si>
    <t>722</t>
  </si>
  <si>
    <t>Vnitřní vodovod</t>
  </si>
  <si>
    <t>30</t>
  </si>
  <si>
    <t>722172331R00</t>
  </si>
  <si>
    <t>Potrubí z PPR , D 20x3,4 mm</t>
  </si>
  <si>
    <t>19   součet délek potrubí viz izometrie vodovodu</t>
  </si>
  <si>
    <t>31</t>
  </si>
  <si>
    <t>722172333R00</t>
  </si>
  <si>
    <t>Potrubí z PPR, D 32x5,4 mm</t>
  </si>
  <si>
    <t>6   součet délek potrubí viz izometrie vodovodu</t>
  </si>
  <si>
    <t>32</t>
  </si>
  <si>
    <t>722172334R00</t>
  </si>
  <si>
    <t>Potrubí z PPR, D 40x6,7 mm</t>
  </si>
  <si>
    <t>3   součet délek potrubí viz izometrie vodovodu</t>
  </si>
  <si>
    <t>33</t>
  </si>
  <si>
    <t>722181214RT7</t>
  </si>
  <si>
    <t>Izolace návleková tl. stěny 20 mm, vnitřní průměr 22mm, dodávka a montáž</t>
  </si>
  <si>
    <t>34</t>
  </si>
  <si>
    <t>722181215RU2</t>
  </si>
  <si>
    <t>Izolace návleková tl. stěny 25 mm, vnitřní průměr 35mm, dodávka a montáž</t>
  </si>
  <si>
    <t>35</t>
  </si>
  <si>
    <t>722181215RV9</t>
  </si>
  <si>
    <t>Izolace návleková tl. stěny 25 mm, vnitřní průměr 40mm, dodávka a montáž</t>
  </si>
  <si>
    <t>36</t>
  </si>
  <si>
    <t>722190401R00</t>
  </si>
  <si>
    <t>Vyvedení a upevnění výpustek DN 15</t>
  </si>
  <si>
    <t>2*3   3*dřez</t>
  </si>
  <si>
    <t>1   1*výčep</t>
  </si>
  <si>
    <t>2*1   1*výlevka</t>
  </si>
  <si>
    <t xml:space="preserve">   součet kusů viz izometrie vodovodu</t>
  </si>
  <si>
    <t>37</t>
  </si>
  <si>
    <t>722237145R00</t>
  </si>
  <si>
    <t>Kohout kulový, 2xvnější záv. DN 32</t>
  </si>
  <si>
    <t>1   domovní uzávěr vody</t>
  </si>
  <si>
    <t xml:space="preserve">   viz. izometrie vodovodu</t>
  </si>
  <si>
    <t>38</t>
  </si>
  <si>
    <t>722237142R00</t>
  </si>
  <si>
    <t>Kohout kulový, 2xvnější záv. DN 15</t>
  </si>
  <si>
    <t>1   před ohřívačem, studená voda</t>
  </si>
  <si>
    <t>1   před ohřívačem, teplá voda</t>
  </si>
  <si>
    <t xml:space="preserve">   viz izometrie vodovodu</t>
  </si>
  <si>
    <t>39</t>
  </si>
  <si>
    <t>722237661R00</t>
  </si>
  <si>
    <t>Klapka zpětná,2xvnitřní závit DN 15</t>
  </si>
  <si>
    <t>40</t>
  </si>
  <si>
    <t>722290226R00</t>
  </si>
  <si>
    <t>Zkouška tlaku potrubí DN 50</t>
  </si>
  <si>
    <t>5   PE 100 SDR11</t>
  </si>
  <si>
    <t>3    DN40</t>
  </si>
  <si>
    <t>6    DN32</t>
  </si>
  <si>
    <t>19    DN20</t>
  </si>
  <si>
    <t xml:space="preserve">   součet délek potrubí viz izometrie vodovodu</t>
  </si>
  <si>
    <t>41</t>
  </si>
  <si>
    <t>722290234R00</t>
  </si>
  <si>
    <t>Proplach a dezinfekce vodovod.potrubí DN 80</t>
  </si>
  <si>
    <t xml:space="preserve">   součet délek viz izometrie vodovodu</t>
  </si>
  <si>
    <t>42</t>
  </si>
  <si>
    <t>722 00-0010</t>
  </si>
  <si>
    <t>Potrubí PE100 SDR11 D40x3,7, dodávka a montáž potrubí včetně tvarovek, těsnění a uložení do výkopu</t>
  </si>
  <si>
    <t>5   součet délek viz izometrie vodovodu</t>
  </si>
  <si>
    <t>43</t>
  </si>
  <si>
    <t>722-42239872</t>
  </si>
  <si>
    <t>Pojistný ventil 1/2" před ohřívač teplé vody, dodávka a montáž</t>
  </si>
  <si>
    <t>44</t>
  </si>
  <si>
    <t>722 00-1200</t>
  </si>
  <si>
    <t>Zakrytí potrubí folií výstražnou z PVC, šířka 33cm, dodávka a montáž</t>
  </si>
  <si>
    <t>4   součet délek viz izometrie vodovodu</t>
  </si>
  <si>
    <t>998722101R00</t>
  </si>
  <si>
    <t>Přesun hmot pro vnitřní vodovod, výšky do 6 m</t>
  </si>
  <si>
    <t>0,1385   celková hmotnost - vnitřní vodovod</t>
  </si>
  <si>
    <t>725</t>
  </si>
  <si>
    <t>Zařizovací předměty</t>
  </si>
  <si>
    <t>46</t>
  </si>
  <si>
    <t>725819401R00</t>
  </si>
  <si>
    <t>Montáž ventilu rohového s trubičkou G 1/2</t>
  </si>
  <si>
    <t>1   přívod studené vody kávovar</t>
  </si>
  <si>
    <t>3*2   přívod studené a teplé vody pro dřezy</t>
  </si>
  <si>
    <t>1   přívod studené vody pro výčep</t>
  </si>
  <si>
    <t>2*1   přívod studené a teplé vody pro výlevku</t>
  </si>
  <si>
    <t>47</t>
  </si>
  <si>
    <t>725869204R00</t>
  </si>
  <si>
    <t>Montáž uzávěrek zápach.dřez.jednoduchý D 40</t>
  </si>
  <si>
    <t>3   dřezy</t>
  </si>
  <si>
    <t>1   výčep</t>
  </si>
  <si>
    <t>48</t>
  </si>
  <si>
    <t>725339101R00</t>
  </si>
  <si>
    <t>Montáž výlevky diturvitové, bez nádrže a armatur</t>
  </si>
  <si>
    <t>1   výlevka</t>
  </si>
  <si>
    <t>49</t>
  </si>
  <si>
    <t>725534223R00</t>
  </si>
  <si>
    <t>Ohřívač elek. zásob. závěsný DZ Dražice OKCE 80</t>
  </si>
  <si>
    <t>1   ohřívač</t>
  </si>
  <si>
    <t>50</t>
  </si>
  <si>
    <t>725539102R00</t>
  </si>
  <si>
    <t>Montáž elektr.ohřívačů, ostatní typy  80 l</t>
  </si>
  <si>
    <t xml:space="preserve">   viz izometrie vododvodu</t>
  </si>
  <si>
    <t>51</t>
  </si>
  <si>
    <t>725019101R00</t>
  </si>
  <si>
    <t>Výlevka stojící MIRA 5104.6 s plastovou mřížkou</t>
  </si>
  <si>
    <t xml:space="preserve">   viz schéma vodovodu</t>
  </si>
  <si>
    <t>52</t>
  </si>
  <si>
    <t>725825114RT1</t>
  </si>
  <si>
    <t>Baterie dřezová nástěnná ruční</t>
  </si>
  <si>
    <t>1   k výlevce</t>
  </si>
  <si>
    <t>53</t>
  </si>
  <si>
    <t>725829202R00</t>
  </si>
  <si>
    <t>Montáž baterie umyv.a dřezové nástěnné</t>
  </si>
  <si>
    <t>54</t>
  </si>
  <si>
    <t>725860202R00</t>
  </si>
  <si>
    <t>Sifon dřezový HL100G, D 40, 50 mm, 6/4"</t>
  </si>
  <si>
    <t>55</t>
  </si>
  <si>
    <t>725814102R00</t>
  </si>
  <si>
    <t>Ventil rohový IVAR.PARSEK DN 15 x DN 10</t>
  </si>
  <si>
    <t>1   přívod studené vody ke kávovaru</t>
  </si>
  <si>
    <t>3*2   přívod studené a teplé vody ke dřezům</t>
  </si>
  <si>
    <t>1*2   přívod studené a teplé vody k výlevce</t>
  </si>
  <si>
    <t>1   přívod studené vody k výčepu</t>
  </si>
  <si>
    <t>998725101R00</t>
  </si>
  <si>
    <t>Přesun hmot pro zařizovací předměty, výšky do 6 m</t>
  </si>
  <si>
    <t>0,112   celková hmotnost - zařizovací předměty</t>
  </si>
  <si>
    <t>87</t>
  </si>
  <si>
    <t>Potrubí z trub plastických, skleněných a čedičových</t>
  </si>
  <si>
    <t>871311111R00</t>
  </si>
  <si>
    <t>Montáž trubek z tvrdého PVC ve výkopu d 160 mm</t>
  </si>
  <si>
    <t>10   součet délek potrubí viz řez ležaté kanalizace</t>
  </si>
  <si>
    <t>89</t>
  </si>
  <si>
    <t>Ostatní konstrukce a práce na trubním vedení</t>
  </si>
  <si>
    <t>58</t>
  </si>
  <si>
    <t>894432112R00</t>
  </si>
  <si>
    <t>Osazení plastové šachty revizní prům.425 mm, Wavin</t>
  </si>
  <si>
    <t>1   viz ležatá kanalizace</t>
  </si>
  <si>
    <t>59</t>
  </si>
  <si>
    <t>899101111R00</t>
  </si>
  <si>
    <t>Osazení poklopu s rámem do 50 kg</t>
  </si>
  <si>
    <t>60</t>
  </si>
  <si>
    <t>892573111R00</t>
  </si>
  <si>
    <t>Zabezpečení konců kanal. potrubí DN do 200, vodou</t>
  </si>
  <si>
    <t>úsek</t>
  </si>
  <si>
    <t>2   2 úseky, viz ležatá kanalizace</t>
  </si>
  <si>
    <t>91</t>
  </si>
  <si>
    <t>Doplňující konstrukce a práce na pozemních komunikacích a zpevněných plochách</t>
  </si>
  <si>
    <t>61</t>
  </si>
  <si>
    <t>919731121R00</t>
  </si>
  <si>
    <t>Zarovnání styčné plochy živičné tl. do 5 cm</t>
  </si>
  <si>
    <t>2*9   2 x délka</t>
  </si>
  <si>
    <t>S</t>
  </si>
  <si>
    <t>Přesuny sutí</t>
  </si>
  <si>
    <t>62</t>
  </si>
  <si>
    <t>979082212R00</t>
  </si>
  <si>
    <t>Vodorovná doprava suti po suchu do 50 m</t>
  </si>
  <si>
    <t>17*(0,24+0,4+0,098)   plocha x koeficienty</t>
  </si>
  <si>
    <t>63</t>
  </si>
  <si>
    <t>979087212R00</t>
  </si>
  <si>
    <t>Nakládání suti na dopravní prostředky</t>
  </si>
  <si>
    <t>Ostatní materiál</t>
  </si>
  <si>
    <t>64</t>
  </si>
  <si>
    <t>583315034</t>
  </si>
  <si>
    <t>Kamenivo těžené frakce  8/16 B Jihomoravský kraj</t>
  </si>
  <si>
    <t>14,025   viz položka zásyp</t>
  </si>
  <si>
    <t>4,675   viz položka obsyp</t>
  </si>
  <si>
    <t>65</t>
  </si>
  <si>
    <t>286971402</t>
  </si>
  <si>
    <t>Roura šachtová korugovaná  bez hrdla 425/1500 mm</t>
  </si>
  <si>
    <t>66</t>
  </si>
  <si>
    <t>28697166</t>
  </si>
  <si>
    <t>Adaptér teleskopický PP TEGRA 600  Wavin</t>
  </si>
  <si>
    <t>67</t>
  </si>
  <si>
    <t>2869716913</t>
  </si>
  <si>
    <t>Dno šachtové výkyv. TEGRA 425/200 60° pro korug.</t>
  </si>
  <si>
    <t>68</t>
  </si>
  <si>
    <t>55243064.A</t>
  </si>
  <si>
    <t>Poklop litina 425/40 t kruhový do teleskopu Wavin</t>
  </si>
  <si>
    <t>69</t>
  </si>
  <si>
    <t>286111901</t>
  </si>
  <si>
    <t>Trubka kanalizační PVC QUANTUM SN 12 DN 150/1000</t>
  </si>
  <si>
    <t>10   součet délky potrubí viz řez ležaté kanalizace</t>
  </si>
  <si>
    <t>Montáž materiál</t>
  </si>
  <si>
    <t>Ceníkové číslo</t>
  </si>
  <si>
    <t>Jedn.</t>
  </si>
  <si>
    <t>J. cena</t>
  </si>
  <si>
    <t>KRABICE INST.PVC KP68         1901 pristrojova</t>
  </si>
  <si>
    <t>KRABICE INST.ZAPOJ.KR 68 a 1903</t>
  </si>
  <si>
    <t>KRABICE INST.ZAPOJ.KR 125</t>
  </si>
  <si>
    <t>KRABICE INST.ZAPOJ.KR 250</t>
  </si>
  <si>
    <t>KRABICE INST.ZAPOJ. ACIDUR</t>
  </si>
  <si>
    <t>KABEL PEVNE ULOZ.             CYKY 4Bx16</t>
  </si>
  <si>
    <t>KABEL PEVNE ULOZ.             CYKY 5Cx2,5</t>
  </si>
  <si>
    <t>KABEL ULOZ. PEVNĚ   CYKY 3Ax 1.5 mm2</t>
  </si>
  <si>
    <t>KABEL ULOZ. PEVNĚ   CYKY 3Bx 1.5 mm2</t>
  </si>
  <si>
    <t>KABEL ULOZ. PEVNĚ   CYKY 3Cx 1.5 mm2</t>
  </si>
  <si>
    <t>KABEL ULOZ. PEVNĚ   CYKY 3Cx 2.5 mm2</t>
  </si>
  <si>
    <t>KABEL ULOZ. PEVNĚ  CYKY 5Cx1,5 mm2</t>
  </si>
  <si>
    <t>VODIC ULOZ. POD OMITKOU       CYY4 mm2</t>
  </si>
  <si>
    <t>VODIC ULOZ. POD OMITKOU       CYY 10 mm2</t>
  </si>
  <si>
    <t>UKONCENI KABELU SM.ZAKLOPKOU  DO 4x10 mm2</t>
  </si>
  <si>
    <t>UKONCENI VODICU V ROZVADECI   DO 2.5 mm2</t>
  </si>
  <si>
    <t>DOMOV.SPINAC .  SERIOVY PREPINAC-RAZENI 5</t>
  </si>
  <si>
    <t xml:space="preserve">Tlačítko  </t>
  </si>
  <si>
    <t>ZASUVKA   400V/16A/</t>
  </si>
  <si>
    <t>ZASUVKA -JEDNO ZAPOJ.  IP 43</t>
  </si>
  <si>
    <t>Montáž kabelové spojky 4Bx16 včetně dodání</t>
  </si>
  <si>
    <t>Montáž a zapojení terostatu</t>
  </si>
  <si>
    <t>Montáž a zapojení topné smyčky ( 10m )</t>
  </si>
  <si>
    <t>SVODOVÝ DRÁT AlMgSi  VČETNĚ PODPĚR</t>
  </si>
  <si>
    <t>PÁSEK Fe/Zn 30/4</t>
  </si>
  <si>
    <t xml:space="preserve">SVORKY DO DVOU ŠROUBŮ </t>
  </si>
  <si>
    <t xml:space="preserve">SVORKY NAD DVA ŠROUBY </t>
  </si>
  <si>
    <t xml:space="preserve">Montáž pomocného jímače </t>
  </si>
  <si>
    <t>Montáž ekvipotenciální svorkovnice</t>
  </si>
  <si>
    <t>OCHRANNE POSPOJ.Cu 4-16mm2    ulozene volne nebo v omitce</t>
  </si>
  <si>
    <t xml:space="preserve">Montáž a uložení  PVC žlabu 40/20  </t>
  </si>
  <si>
    <t>Výkop a zához kab.rýhy  35/60  pro přívodní kabel</t>
  </si>
  <si>
    <t>Výkop a zához kab.rýhy  35/60  pro uzemnění</t>
  </si>
  <si>
    <t xml:space="preserve">Zakrývací folie 25/60  </t>
  </si>
  <si>
    <t>MONTAZ OCELOPLECH.ROZVODNIC   DO 100 kg</t>
  </si>
  <si>
    <t>SVORKA NA POTRUBI "BERNARD"   vc.pasku</t>
  </si>
  <si>
    <t>CELKEM</t>
  </si>
  <si>
    <t>Nosný materiál</t>
  </si>
  <si>
    <t>Výpis materiálu</t>
  </si>
  <si>
    <t>Dodavatel</t>
  </si>
  <si>
    <t>KABEL CYKY  4Bx 16</t>
  </si>
  <si>
    <t>KABEL CYKY  5Cx 2,5</t>
  </si>
  <si>
    <t>KABEL CYKY  3Jx 1.5</t>
  </si>
  <si>
    <t>KABEL CYKY  3Ox 1.5</t>
  </si>
  <si>
    <t>KABEL CYKY  3C x 2.5</t>
  </si>
  <si>
    <t>KABEL CYKY  5C x 1.5</t>
  </si>
  <si>
    <t>Vodice CYY 4 zelzl</t>
  </si>
  <si>
    <t>Vodice CYY 10 zelzl</t>
  </si>
  <si>
    <t>Vodice CYSY  3x1</t>
  </si>
  <si>
    <t>Samoregulační kabel topná smyčka</t>
  </si>
  <si>
    <t>drát  ALMgSi - hromosvod</t>
  </si>
  <si>
    <t>Zkušební svorka - hromosvod</t>
  </si>
  <si>
    <t>Universál svorka - hromosvod</t>
  </si>
  <si>
    <t>Drát 10/ 0,6/kg uzemňnovací</t>
  </si>
  <si>
    <t xml:space="preserve">Podpěry na stěnu </t>
  </si>
  <si>
    <t xml:space="preserve">Podpěry na rovné střechy </t>
  </si>
  <si>
    <t xml:space="preserve">Svorka SS  </t>
  </si>
  <si>
    <t xml:space="preserve">Svorka SO  </t>
  </si>
  <si>
    <t xml:space="preserve">Svorka US  </t>
  </si>
  <si>
    <t>Pomocná jímací tyč</t>
  </si>
  <si>
    <t>Držák ochranného úhelníku</t>
  </si>
  <si>
    <t>Ochranný úhelník</t>
  </si>
  <si>
    <t xml:space="preserve">Ocelová konstrukce všeobecná </t>
  </si>
  <si>
    <t>Spínače, zásuvky provedení TANGO</t>
  </si>
  <si>
    <t>ABB</t>
  </si>
  <si>
    <t>Spínače č.1, Tango</t>
  </si>
  <si>
    <t>Spínače č.5, Tango IP 43</t>
  </si>
  <si>
    <t>Zásuvka   Tango IP 43</t>
  </si>
  <si>
    <t>Zás3x400V-16A</t>
  </si>
  <si>
    <t>El. zařízení</t>
  </si>
  <si>
    <t>Infrapanel GRANDE 800W</t>
  </si>
  <si>
    <t>Termostat eurostar</t>
  </si>
  <si>
    <t>INSTALAČNÍ KRABICE</t>
  </si>
  <si>
    <t>Kopos</t>
  </si>
  <si>
    <t>Krabice KU 68</t>
  </si>
  <si>
    <t>Odboč.krabice 68 vestavná včetně víčka a svorek</t>
  </si>
  <si>
    <t>Odboč.krabice na povrch včetně Wago svorek</t>
  </si>
  <si>
    <t>Krabice instalační   KP 68/2 pristr</t>
  </si>
  <si>
    <t>KO KRABICE KT 125</t>
  </si>
  <si>
    <t>KO KRABICE KT 250</t>
  </si>
  <si>
    <t xml:space="preserve">KO KRABICE ACIDUR </t>
  </si>
  <si>
    <t>ELVO</t>
  </si>
  <si>
    <t>Ochranná svorkovnice PSJ1</t>
  </si>
  <si>
    <t>Svorka uzemnovaci Barnard</t>
  </si>
  <si>
    <t xml:space="preserve">ŽLABY, NOSNÉ KONSTRUKCE, TRUBKY </t>
  </si>
  <si>
    <t xml:space="preserve">Protipožární ucpávky  Promat  </t>
  </si>
  <si>
    <t xml:space="preserve">Žlab PVC  KOPOS pr.23 </t>
  </si>
  <si>
    <t xml:space="preserve">Trubka PVC  KOPOS 40/20 </t>
  </si>
  <si>
    <t>krycí folie PVC</t>
  </si>
  <si>
    <t xml:space="preserve">VÝPIS SVÍTIDEL </t>
  </si>
  <si>
    <t>před.cena</t>
  </si>
  <si>
    <t>A-Svítidlo přisazené lineární LED 33W  opál  60x1500 ,IP 67</t>
  </si>
  <si>
    <t>B-Stropní svítidlo LED 10W , 92x100mm , IP 68</t>
  </si>
  <si>
    <t>Příspěvek na ekologickou likvidaci</t>
  </si>
  <si>
    <t>MONTÁŽ SVÍTIDEL</t>
  </si>
  <si>
    <t xml:space="preserve">SVITIDLA ZÁŘIVKOVÁ.  STROPNI   </t>
  </si>
  <si>
    <t>SVITIDLA PŘISAZENÁ</t>
  </si>
  <si>
    <t xml:space="preserve">CELKEM </t>
  </si>
  <si>
    <t xml:space="preserve">  RE</t>
  </si>
  <si>
    <t xml:space="preserve">Rozvodnice RE  - doplnění </t>
  </si>
  <si>
    <t>Jistič 3x50A LPN/B</t>
  </si>
  <si>
    <t xml:space="preserve">třífázový elektroměr DTS3 10-60A </t>
  </si>
  <si>
    <t xml:space="preserve">Rychlosvorky </t>
  </si>
  <si>
    <t>Montaz do 1850x1250x400</t>
  </si>
  <si>
    <t>CELKEM RE</t>
  </si>
  <si>
    <t xml:space="preserve">  R </t>
  </si>
  <si>
    <t xml:space="preserve">Rozvodnice Plastová  500x600x250  </t>
  </si>
  <si>
    <t>Radova svorka do 6mm</t>
  </si>
  <si>
    <t>Radova svorka do 70mm</t>
  </si>
  <si>
    <t>Jistič 3x40A LPN/B</t>
  </si>
  <si>
    <t>jistic LPN/B  25A/B/3</t>
  </si>
  <si>
    <t>jistic LPN/B  16A/B/3</t>
  </si>
  <si>
    <t>jistic LPN/B 16A/1p</t>
  </si>
  <si>
    <t>jistic LPN/B 10A/1p</t>
  </si>
  <si>
    <t>jistic LPN 6A/1p</t>
  </si>
  <si>
    <t>jistic LPN 2A/1p</t>
  </si>
  <si>
    <t xml:space="preserve">Stykač 3x40A   </t>
  </si>
  <si>
    <t>Relé R20/S</t>
  </si>
  <si>
    <t>Prodový chránič 40/4/0,03</t>
  </si>
  <si>
    <t>Zemní přípojnice  - 40A</t>
  </si>
  <si>
    <t>Nulová přípojnice - 40A</t>
  </si>
  <si>
    <t>Oznacovaci stitek</t>
  </si>
  <si>
    <t>Obal na vykresy</t>
  </si>
  <si>
    <t>přepět.ochrana  2. Stupeň  HAKL PIII</t>
  </si>
  <si>
    <t>Montaz do 1200x700x250</t>
  </si>
  <si>
    <t xml:space="preserve">CELKEM R </t>
  </si>
  <si>
    <t>IO 03 Slepý rozpočet</t>
  </si>
  <si>
    <t xml:space="preserve">Uchazeč: </t>
  </si>
  <si>
    <t xml:space="preserve">IČ: </t>
  </si>
  <si>
    <t xml:space="preserve">Kontaktní osoba: </t>
  </si>
  <si>
    <t>E-mai</t>
  </si>
  <si>
    <t xml:space="preserve">Telefon: </t>
  </si>
  <si>
    <t>ELEKTRO INSTALACE CELKEM</t>
  </si>
  <si>
    <t xml:space="preserve">CELKOVÁ NABÍDKOVÁ CENA BEZ DPH </t>
  </si>
  <si>
    <t xml:space="preserve">Uchazeč vyplění žlutě podbarvené buňky. Zásahy do ostatních polí jsou ZAKÁZÁNY a budou mít za následek vyřezení uchazeče.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</si>
</sst>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_K_č"/>
    <numFmt numFmtId="166" formatCode="#,##0&quot; Kč&quot;"/>
    <numFmt numFmtId="167" formatCode="0.0"/>
    <numFmt numFmtId="168" formatCode="d/mm\ yyyy"/>
    <numFmt numFmtId="169" formatCode="#,##0.00\ &quot;Kč&quot;"/>
  </numFmts>
  <fonts count="73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color indexed="9"/>
      <name val="Arial CE"/>
      <family val="2"/>
    </font>
    <font>
      <u val="single"/>
      <sz val="10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sz val="10"/>
      <color indexed="61"/>
      <name val="Arial"/>
      <family val="0"/>
    </font>
    <font>
      <i/>
      <sz val="10"/>
      <color indexed="63"/>
      <name val="Arial"/>
      <family val="0"/>
    </font>
    <font>
      <sz val="10"/>
      <color indexed="62"/>
      <name val="Arial"/>
      <family val="0"/>
    </font>
    <font>
      <sz val="16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 CE"/>
      <family val="0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47" applyFont="1">
      <alignment/>
      <protection/>
    </xf>
    <xf numFmtId="0" fontId="4" fillId="0" borderId="0" xfId="47" applyFont="1" applyAlignment="1">
      <alignment horizontal="centerContinuous"/>
      <protection/>
    </xf>
    <xf numFmtId="0" fontId="5" fillId="0" borderId="0" xfId="47" applyFont="1" applyAlignment="1">
      <alignment horizontal="centerContinuous"/>
      <protection/>
    </xf>
    <xf numFmtId="0" fontId="5" fillId="0" borderId="0" xfId="47" applyFont="1" applyAlignment="1">
      <alignment horizontal="right"/>
      <protection/>
    </xf>
    <xf numFmtId="49" fontId="6" fillId="0" borderId="10" xfId="47" applyNumberFormat="1" applyFont="1" applyBorder="1">
      <alignment/>
      <protection/>
    </xf>
    <xf numFmtId="0" fontId="0" fillId="0" borderId="10" xfId="47" applyFont="1" applyBorder="1">
      <alignment/>
      <protection/>
    </xf>
    <xf numFmtId="0" fontId="7" fillId="0" borderId="11" xfId="47" applyFont="1" applyBorder="1" applyAlignment="1">
      <alignment horizontal="right"/>
      <protection/>
    </xf>
    <xf numFmtId="49" fontId="0" fillId="0" borderId="10" xfId="47" applyNumberFormat="1" applyFont="1" applyBorder="1" applyAlignment="1">
      <alignment horizontal="left"/>
      <protection/>
    </xf>
    <xf numFmtId="0" fontId="0" fillId="0" borderId="12" xfId="47" applyFont="1" applyBorder="1">
      <alignment/>
      <protection/>
    </xf>
    <xf numFmtId="49" fontId="6" fillId="0" borderId="13" xfId="47" applyNumberFormat="1" applyFont="1" applyBorder="1">
      <alignment/>
      <protection/>
    </xf>
    <xf numFmtId="0" fontId="0" fillId="0" borderId="13" xfId="47" applyFont="1" applyBorder="1">
      <alignment/>
      <protection/>
    </xf>
    <xf numFmtId="0" fontId="7" fillId="0" borderId="0" xfId="47" applyFont="1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 applyAlignment="1">
      <alignment/>
      <protection/>
    </xf>
    <xf numFmtId="49" fontId="7" fillId="33" borderId="14" xfId="47" applyNumberFormat="1" applyFont="1" applyFill="1" applyBorder="1">
      <alignment/>
      <protection/>
    </xf>
    <xf numFmtId="0" fontId="7" fillId="33" borderId="15" xfId="47" applyFont="1" applyFill="1" applyBorder="1" applyAlignment="1">
      <alignment horizontal="center"/>
      <protection/>
    </xf>
    <xf numFmtId="0" fontId="7" fillId="33" borderId="15" xfId="47" applyNumberFormat="1" applyFont="1" applyFill="1" applyBorder="1" applyAlignment="1">
      <alignment horizontal="center"/>
      <protection/>
    </xf>
    <xf numFmtId="0" fontId="7" fillId="33" borderId="14" xfId="47" applyFont="1" applyFill="1" applyBorder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49" fontId="6" fillId="0" borderId="16" xfId="47" applyNumberFormat="1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0" fillId="0" borderId="18" xfId="47" applyFont="1" applyBorder="1" applyAlignment="1">
      <alignment horizontal="center"/>
      <protection/>
    </xf>
    <xf numFmtId="0" fontId="0" fillId="0" borderId="18" xfId="47" applyNumberFormat="1" applyFont="1" applyBorder="1" applyAlignment="1">
      <alignment horizontal="right"/>
      <protection/>
    </xf>
    <xf numFmtId="0" fontId="0" fillId="0" borderId="15" xfId="47" applyNumberFormat="1" applyFont="1" applyBorder="1">
      <alignment/>
      <protection/>
    </xf>
    <xf numFmtId="0" fontId="1" fillId="0" borderId="19" xfId="47" applyFont="1" applyBorder="1" applyAlignment="1">
      <alignment horizontal="center" vertical="top"/>
      <protection/>
    </xf>
    <xf numFmtId="49" fontId="1" fillId="0" borderId="19" xfId="47" applyNumberFormat="1" applyFont="1" applyBorder="1" applyAlignment="1">
      <alignment horizontal="left" vertical="top"/>
      <protection/>
    </xf>
    <xf numFmtId="0" fontId="1" fillId="0" borderId="19" xfId="47" applyFont="1" applyBorder="1" applyAlignment="1">
      <alignment vertical="top" wrapText="1"/>
      <protection/>
    </xf>
    <xf numFmtId="49" fontId="1" fillId="0" borderId="19" xfId="47" applyNumberFormat="1" applyFont="1" applyBorder="1" applyAlignment="1">
      <alignment horizontal="center" shrinkToFit="1"/>
      <protection/>
    </xf>
    <xf numFmtId="4" fontId="1" fillId="0" borderId="19" xfId="47" applyNumberFormat="1" applyFont="1" applyBorder="1" applyAlignment="1">
      <alignment horizontal="right"/>
      <protection/>
    </xf>
    <xf numFmtId="4" fontId="1" fillId="0" borderId="19" xfId="47" applyNumberFormat="1" applyFont="1" applyBorder="1">
      <alignment/>
      <protection/>
    </xf>
    <xf numFmtId="0" fontId="7" fillId="0" borderId="16" xfId="47" applyFont="1" applyBorder="1" applyAlignment="1">
      <alignment horizontal="center"/>
      <protection/>
    </xf>
    <xf numFmtId="49" fontId="7" fillId="0" borderId="16" xfId="47" applyNumberFormat="1" applyFont="1" applyBorder="1" applyAlignment="1">
      <alignment horizontal="right"/>
      <protection/>
    </xf>
    <xf numFmtId="4" fontId="8" fillId="34" borderId="20" xfId="47" applyNumberFormat="1" applyFont="1" applyFill="1" applyBorder="1" applyAlignment="1">
      <alignment horizontal="right" wrapText="1"/>
      <protection/>
    </xf>
    <xf numFmtId="0" fontId="8" fillId="34" borderId="21" xfId="47" applyFont="1" applyFill="1" applyBorder="1" applyAlignment="1">
      <alignment horizontal="left" wrapText="1"/>
      <protection/>
    </xf>
    <xf numFmtId="0" fontId="8" fillId="0" borderId="22" xfId="0" applyFont="1" applyBorder="1" applyAlignment="1">
      <alignment horizontal="right"/>
    </xf>
    <xf numFmtId="0" fontId="0" fillId="33" borderId="14" xfId="47" applyFont="1" applyFill="1" applyBorder="1" applyAlignment="1">
      <alignment horizontal="center"/>
      <protection/>
    </xf>
    <xf numFmtId="49" fontId="10" fillId="33" borderId="14" xfId="47" applyNumberFormat="1" applyFont="1" applyFill="1" applyBorder="1" applyAlignment="1">
      <alignment horizontal="left"/>
      <protection/>
    </xf>
    <xf numFmtId="0" fontId="10" fillId="33" borderId="17" xfId="47" applyFont="1" applyFill="1" applyBorder="1">
      <alignment/>
      <protection/>
    </xf>
    <xf numFmtId="0" fontId="0" fillId="33" borderId="18" xfId="47" applyFont="1" applyFill="1" applyBorder="1" applyAlignment="1">
      <alignment horizontal="center"/>
      <protection/>
    </xf>
    <xf numFmtId="4" fontId="0" fillId="33" borderId="18" xfId="47" applyNumberFormat="1" applyFont="1" applyFill="1" applyBorder="1" applyAlignment="1">
      <alignment horizontal="right"/>
      <protection/>
    </xf>
    <xf numFmtId="4" fontId="0" fillId="33" borderId="15" xfId="47" applyNumberFormat="1" applyFont="1" applyFill="1" applyBorder="1" applyAlignment="1">
      <alignment horizontal="right"/>
      <protection/>
    </xf>
    <xf numFmtId="4" fontId="6" fillId="33" borderId="14" xfId="47" applyNumberFormat="1" applyFont="1" applyFill="1" applyBorder="1">
      <alignment/>
      <protection/>
    </xf>
    <xf numFmtId="49" fontId="7" fillId="0" borderId="16" xfId="47" applyNumberFormat="1" applyFont="1" applyBorder="1" applyAlignment="1">
      <alignment horizontal="left"/>
      <protection/>
    </xf>
    <xf numFmtId="49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5" fillId="0" borderId="0" xfId="46" applyNumberFormat="1" applyFont="1" applyFill="1">
      <alignment/>
      <protection/>
    </xf>
    <xf numFmtId="0" fontId="3" fillId="0" borderId="0" xfId="46" applyFill="1">
      <alignment/>
      <protection/>
    </xf>
    <xf numFmtId="49" fontId="15" fillId="0" borderId="0" xfId="46" applyNumberFormat="1" applyFont="1" applyFill="1" applyBorder="1" applyAlignment="1">
      <alignment vertical="center" wrapText="1"/>
      <protection/>
    </xf>
    <xf numFmtId="0" fontId="13" fillId="0" borderId="0" xfId="46" applyFont="1" applyFill="1" applyBorder="1" applyAlignment="1">
      <alignment horizontal="center" vertical="center" wrapText="1"/>
      <protection/>
    </xf>
    <xf numFmtId="164" fontId="13" fillId="0" borderId="0" xfId="46" applyNumberFormat="1" applyFont="1" applyFill="1" applyAlignment="1" applyProtection="1">
      <alignment vertical="top"/>
      <protection hidden="1"/>
    </xf>
    <xf numFmtId="164" fontId="3" fillId="0" borderId="0" xfId="46" applyNumberFormat="1" applyFill="1" applyAlignment="1" applyProtection="1">
      <alignment vertical="top"/>
      <protection hidden="1"/>
    </xf>
    <xf numFmtId="164" fontId="0" fillId="0" borderId="0" xfId="0" applyNumberFormat="1" applyFill="1" applyAlignment="1" applyProtection="1">
      <alignment vertical="top"/>
      <protection hidden="1"/>
    </xf>
    <xf numFmtId="164" fontId="0" fillId="0" borderId="0" xfId="0" applyNumberFormat="1" applyFill="1" applyAlignment="1" applyProtection="1">
      <alignment/>
      <protection hidden="1"/>
    </xf>
    <xf numFmtId="49" fontId="15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3" fillId="0" borderId="0" xfId="46" applyNumberFormat="1" applyFont="1" applyFill="1" applyAlignment="1">
      <alignment vertical="top"/>
      <protection/>
    </xf>
    <xf numFmtId="165" fontId="13" fillId="0" borderId="0" xfId="46" applyNumberFormat="1" applyFont="1" applyFill="1" applyAlignment="1" applyProtection="1">
      <alignment vertical="top"/>
      <protection hidden="1"/>
    </xf>
    <xf numFmtId="165" fontId="0" fillId="0" borderId="0" xfId="0" applyNumberForma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top"/>
      <protection hidden="1"/>
    </xf>
    <xf numFmtId="0" fontId="15" fillId="0" borderId="0" xfId="46" applyFont="1">
      <alignment/>
      <protection/>
    </xf>
    <xf numFmtId="0" fontId="3" fillId="0" borderId="0" xfId="46" applyFont="1" applyAlignment="1">
      <alignment horizontal="center" vertical="center"/>
      <protection/>
    </xf>
    <xf numFmtId="164" fontId="13" fillId="0" borderId="0" xfId="46" applyNumberFormat="1" applyFont="1" applyAlignment="1" applyProtection="1">
      <alignment vertical="top"/>
      <protection hidden="1"/>
    </xf>
    <xf numFmtId="164" fontId="3" fillId="0" borderId="0" xfId="46" applyNumberFormat="1" applyAlignment="1" applyProtection="1">
      <alignment vertical="top"/>
      <protection hidden="1"/>
    </xf>
    <xf numFmtId="164" fontId="3" fillId="0" borderId="0" xfId="46" applyNumberFormat="1" applyProtection="1">
      <alignment/>
      <protection hidden="1"/>
    </xf>
    <xf numFmtId="0" fontId="3" fillId="0" borderId="0" xfId="46" applyNumberFormat="1" applyFont="1" applyAlignment="1">
      <alignment/>
      <protection/>
    </xf>
    <xf numFmtId="0" fontId="3" fillId="0" borderId="0" xfId="46" applyFont="1" applyBorder="1" applyAlignment="1">
      <alignment horizontal="center" vertical="center" wrapText="1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13" fillId="0" borderId="0" xfId="46" applyNumberFormat="1" applyFont="1" applyBorder="1" applyAlignment="1">
      <alignment horizontal="center" vertical="center"/>
      <protection/>
    </xf>
    <xf numFmtId="164" fontId="3" fillId="0" borderId="0" xfId="46" applyNumberFormat="1" applyFont="1" applyAlignment="1" applyProtection="1">
      <alignment vertical="top"/>
      <protection hidden="1"/>
    </xf>
    <xf numFmtId="49" fontId="3" fillId="0" borderId="0" xfId="46" applyNumberFormat="1" applyFont="1" applyAlignment="1">
      <alignment/>
      <protection/>
    </xf>
    <xf numFmtId="0" fontId="3" fillId="0" borderId="0" xfId="46">
      <alignment/>
      <protection/>
    </xf>
    <xf numFmtId="0" fontId="13" fillId="0" borderId="0" xfId="46" applyFont="1">
      <alignment/>
      <protection/>
    </xf>
    <xf numFmtId="10" fontId="13" fillId="0" borderId="0" xfId="46" applyNumberFormat="1" applyFont="1">
      <alignment/>
      <protection/>
    </xf>
    <xf numFmtId="165" fontId="3" fillId="0" borderId="0" xfId="46" applyNumberFormat="1">
      <alignment/>
      <protection/>
    </xf>
    <xf numFmtId="0" fontId="15" fillId="0" borderId="23" xfId="46" applyFont="1" applyFill="1" applyBorder="1">
      <alignment/>
      <protection/>
    </xf>
    <xf numFmtId="0" fontId="3" fillId="0" borderId="24" xfId="46" applyFill="1" applyBorder="1">
      <alignment/>
      <protection/>
    </xf>
    <xf numFmtId="0" fontId="13" fillId="0" borderId="24" xfId="46" applyFont="1" applyFill="1" applyBorder="1">
      <alignment/>
      <protection/>
    </xf>
    <xf numFmtId="166" fontId="15" fillId="0" borderId="25" xfId="46" applyNumberFormat="1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3" fillId="0" borderId="0" xfId="46" applyFill="1" applyBorder="1">
      <alignment/>
      <protection/>
    </xf>
    <xf numFmtId="0" fontId="13" fillId="0" borderId="0" xfId="46" applyFont="1" applyFill="1" applyBorder="1">
      <alignment/>
      <protection/>
    </xf>
    <xf numFmtId="166" fontId="15" fillId="0" borderId="0" xfId="46" applyNumberFormat="1" applyFont="1" applyFill="1" applyBorder="1">
      <alignment/>
      <protection/>
    </xf>
    <xf numFmtId="0" fontId="15" fillId="35" borderId="26" xfId="46" applyFont="1" applyFill="1" applyBorder="1" applyAlignment="1">
      <alignment vertical="center"/>
      <protection/>
    </xf>
    <xf numFmtId="0" fontId="3" fillId="35" borderId="0" xfId="46" applyFont="1" applyFill="1" applyBorder="1">
      <alignment/>
      <protection/>
    </xf>
    <xf numFmtId="0" fontId="13" fillId="35" borderId="0" xfId="46" applyFont="1" applyFill="1" applyBorder="1">
      <alignment/>
      <protection/>
    </xf>
    <xf numFmtId="165" fontId="3" fillId="0" borderId="24" xfId="46" applyNumberFormat="1" applyFill="1" applyBorder="1">
      <alignment/>
      <protection/>
    </xf>
    <xf numFmtId="165" fontId="17" fillId="36" borderId="0" xfId="46" applyNumberFormat="1" applyFont="1" applyFill="1">
      <alignment/>
      <protection/>
    </xf>
    <xf numFmtId="167" fontId="13" fillId="0" borderId="0" xfId="46" applyNumberFormat="1" applyFont="1">
      <alignment/>
      <protection/>
    </xf>
    <xf numFmtId="166" fontId="15" fillId="0" borderId="0" xfId="46" applyNumberFormat="1" applyFont="1" applyAlignment="1">
      <alignment horizontal="center"/>
      <protection/>
    </xf>
    <xf numFmtId="49" fontId="15" fillId="0" borderId="0" xfId="46" applyNumberFormat="1" applyFont="1" applyBorder="1" applyAlignment="1">
      <alignment vertical="center" wrapText="1"/>
      <protection/>
    </xf>
    <xf numFmtId="0" fontId="15" fillId="37" borderId="23" xfId="46" applyFont="1" applyFill="1" applyBorder="1">
      <alignment/>
      <protection/>
    </xf>
    <xf numFmtId="0" fontId="3" fillId="37" borderId="24" xfId="46" applyFill="1" applyBorder="1">
      <alignment/>
      <protection/>
    </xf>
    <xf numFmtId="0" fontId="13" fillId="37" borderId="24" xfId="46" applyFont="1" applyFill="1" applyBorder="1">
      <alignment/>
      <protection/>
    </xf>
    <xf numFmtId="165" fontId="3" fillId="37" borderId="24" xfId="46" applyNumberFormat="1" applyFill="1" applyBorder="1">
      <alignment/>
      <protection/>
    </xf>
    <xf numFmtId="0" fontId="18" fillId="0" borderId="0" xfId="46" applyFont="1" applyFill="1">
      <alignment/>
      <protection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49" fontId="20" fillId="0" borderId="27" xfId="0" applyNumberFormat="1" applyFont="1" applyFill="1" applyBorder="1" applyAlignment="1" applyProtection="1">
      <alignment horizontal="left" vertical="center"/>
      <protection/>
    </xf>
    <xf numFmtId="49" fontId="20" fillId="0" borderId="28" xfId="0" applyNumberFormat="1" applyFont="1" applyFill="1" applyBorder="1" applyAlignment="1" applyProtection="1">
      <alignment horizontal="left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/>
    </xf>
    <xf numFmtId="49" fontId="20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3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center" vertical="center"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49" fontId="20" fillId="0" borderId="34" xfId="0" applyNumberFormat="1" applyFont="1" applyFill="1" applyBorder="1" applyAlignment="1" applyProtection="1">
      <alignment horizontal="center" vertical="center"/>
      <protection/>
    </xf>
    <xf numFmtId="49" fontId="20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vertical="center"/>
      <protection/>
    </xf>
    <xf numFmtId="49" fontId="21" fillId="39" borderId="37" xfId="0" applyNumberFormat="1" applyFont="1" applyFill="1" applyBorder="1" applyAlignment="1" applyProtection="1">
      <alignment horizontal="left" vertical="center" wrapText="1"/>
      <protection/>
    </xf>
    <xf numFmtId="49" fontId="22" fillId="39" borderId="37" xfId="0" applyNumberFormat="1" applyFont="1" applyFill="1" applyBorder="1" applyAlignment="1" applyProtection="1">
      <alignment horizontal="left" vertical="center" wrapText="1"/>
      <protection/>
    </xf>
    <xf numFmtId="4" fontId="22" fillId="39" borderId="37" xfId="0" applyNumberFormat="1" applyFont="1" applyFill="1" applyBorder="1" applyAlignment="1" applyProtection="1">
      <alignment horizontal="right" vertical="center" wrapText="1"/>
      <protection/>
    </xf>
    <xf numFmtId="49" fontId="22" fillId="39" borderId="37" xfId="0" applyNumberFormat="1" applyFont="1" applyFill="1" applyBorder="1" applyAlignment="1" applyProtection="1">
      <alignment horizontal="right" vertical="center" wrapText="1"/>
      <protection/>
    </xf>
    <xf numFmtId="49" fontId="23" fillId="0" borderId="0" xfId="0" applyNumberFormat="1" applyFont="1" applyFill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vertical="center" wrapText="1"/>
    </xf>
    <xf numFmtId="49" fontId="24" fillId="0" borderId="0" xfId="0" applyNumberFormat="1" applyFont="1" applyFill="1" applyBorder="1" applyAlignment="1" applyProtection="1">
      <alignment horizontal="left" vertical="center" wrapText="1"/>
      <protection/>
    </xf>
    <xf numFmtId="4" fontId="24" fillId="0" borderId="0" xfId="0" applyNumberFormat="1" applyFont="1" applyFill="1" applyBorder="1" applyAlignment="1" applyProtection="1">
      <alignment horizontal="right" vertical="center" wrapText="1"/>
      <protection/>
    </xf>
    <xf numFmtId="49" fontId="21" fillId="39" borderId="0" xfId="0" applyNumberFormat="1" applyFont="1" applyFill="1" applyBorder="1" applyAlignment="1" applyProtection="1">
      <alignment horizontal="left" vertical="center" wrapText="1"/>
      <protection/>
    </xf>
    <xf numFmtId="49" fontId="22" fillId="39" borderId="0" xfId="0" applyNumberFormat="1" applyFont="1" applyFill="1" applyBorder="1" applyAlignment="1" applyProtection="1">
      <alignment horizontal="left" vertical="center" wrapText="1"/>
      <protection/>
    </xf>
    <xf numFmtId="4" fontId="22" fillId="39" borderId="0" xfId="0" applyNumberFormat="1" applyFont="1" applyFill="1" applyBorder="1" applyAlignment="1" applyProtection="1">
      <alignment horizontal="right" vertical="center" wrapText="1"/>
      <protection/>
    </xf>
    <xf numFmtId="49" fontId="22" fillId="39" borderId="0" xfId="0" applyNumberFormat="1" applyFont="1" applyFill="1" applyBorder="1" applyAlignment="1" applyProtection="1">
      <alignment horizontal="righ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4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19" fillId="0" borderId="38" xfId="0" applyNumberFormat="1" applyFont="1" applyFill="1" applyBorder="1" applyAlignment="1" applyProtection="1">
      <alignment vertical="center" wrapText="1"/>
      <protection/>
    </xf>
    <xf numFmtId="49" fontId="24" fillId="0" borderId="38" xfId="0" applyNumberFormat="1" applyFont="1" applyFill="1" applyBorder="1" applyAlignment="1" applyProtection="1">
      <alignment horizontal="left" vertical="center" wrapText="1"/>
      <protection/>
    </xf>
    <xf numFmtId="4" fontId="24" fillId="0" borderId="38" xfId="0" applyNumberFormat="1" applyFont="1" applyFill="1" applyBorder="1" applyAlignment="1" applyProtection="1">
      <alignment horizontal="right" vertical="center" wrapText="1"/>
      <protection/>
    </xf>
    <xf numFmtId="0" fontId="1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2" fontId="0" fillId="33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/>
    </xf>
    <xf numFmtId="4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2" fontId="15" fillId="0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 vertical="justify"/>
    </xf>
    <xf numFmtId="1" fontId="15" fillId="0" borderId="14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2" fontId="15" fillId="0" borderId="18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49" fontId="0" fillId="0" borderId="18" xfId="0" applyNumberFormat="1" applyBorder="1" applyAlignment="1">
      <alignment/>
    </xf>
    <xf numFmtId="2" fontId="2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9" fontId="15" fillId="0" borderId="18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0" fontId="27" fillId="38" borderId="0" xfId="0" applyFont="1" applyFill="1" applyAlignment="1">
      <alignment/>
    </xf>
    <xf numFmtId="4" fontId="1" fillId="40" borderId="19" xfId="47" applyNumberFormat="1" applyFont="1" applyFill="1" applyBorder="1" applyAlignment="1">
      <alignment horizontal="right"/>
      <protection/>
    </xf>
    <xf numFmtId="0" fontId="0" fillId="41" borderId="18" xfId="47" applyNumberFormat="1" applyFont="1" applyFill="1" applyBorder="1" applyAlignment="1">
      <alignment horizontal="right"/>
      <protection/>
    </xf>
    <xf numFmtId="2" fontId="14" fillId="40" borderId="0" xfId="0" applyNumberFormat="1" applyFont="1" applyFill="1" applyAlignment="1" applyProtection="1">
      <alignment horizontal="right" vertical="top"/>
      <protection hidden="1"/>
    </xf>
    <xf numFmtId="2" fontId="13" fillId="0" borderId="0" xfId="0" applyNumberFormat="1" applyFont="1" applyBorder="1" applyAlignment="1" applyProtection="1">
      <alignment vertical="center" wrapText="1"/>
      <protection hidden="1"/>
    </xf>
    <xf numFmtId="2" fontId="3" fillId="0" borderId="0" xfId="0" applyNumberFormat="1" applyFont="1" applyAlignment="1" applyProtection="1">
      <alignment/>
      <protection hidden="1"/>
    </xf>
    <xf numFmtId="2" fontId="13" fillId="0" borderId="0" xfId="46" applyNumberFormat="1" applyFont="1" applyAlignment="1" applyProtection="1">
      <alignment vertical="top"/>
      <protection hidden="1"/>
    </xf>
    <xf numFmtId="2" fontId="13" fillId="40" borderId="0" xfId="46" applyNumberFormat="1" applyFont="1" applyFill="1" applyAlignment="1" applyProtection="1">
      <alignment vertical="top"/>
      <protection hidden="1"/>
    </xf>
    <xf numFmtId="2" fontId="0" fillId="0" borderId="0" xfId="0" applyNumberFormat="1" applyAlignment="1" applyProtection="1">
      <alignment vertical="top"/>
      <protection hidden="1"/>
    </xf>
    <xf numFmtId="2" fontId="0" fillId="0" borderId="0" xfId="0" applyNumberFormat="1" applyAlignment="1" applyProtection="1">
      <alignment/>
      <protection hidden="1"/>
    </xf>
    <xf numFmtId="2" fontId="13" fillId="0" borderId="0" xfId="46" applyNumberFormat="1" applyFont="1" applyFill="1" applyAlignment="1" applyProtection="1">
      <alignment vertical="top"/>
      <protection hidden="1"/>
    </xf>
    <xf numFmtId="2" fontId="3" fillId="0" borderId="0" xfId="46" applyNumberFormat="1" applyFill="1" applyAlignment="1" applyProtection="1">
      <alignment vertical="top"/>
      <protection hidden="1"/>
    </xf>
    <xf numFmtId="2" fontId="0" fillId="0" borderId="0" xfId="0" applyNumberFormat="1" applyFill="1" applyAlignment="1" applyProtection="1">
      <alignment vertical="top"/>
      <protection hidden="1"/>
    </xf>
    <xf numFmtId="2" fontId="0" fillId="0" borderId="0" xfId="0" applyNumberForma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/>
      <protection hidden="1"/>
    </xf>
    <xf numFmtId="165" fontId="3" fillId="40" borderId="0" xfId="46" applyNumberFormat="1" applyFill="1">
      <alignment/>
      <protection/>
    </xf>
    <xf numFmtId="169" fontId="69" fillId="37" borderId="25" xfId="46" applyNumberFormat="1" applyFont="1" applyFill="1" applyBorder="1" applyAlignment="1">
      <alignment horizontal="center" vertical="center"/>
      <protection/>
    </xf>
    <xf numFmtId="4" fontId="23" fillId="40" borderId="0" xfId="0" applyNumberFormat="1" applyFont="1" applyFill="1" applyBorder="1" applyAlignment="1" applyProtection="1">
      <alignment horizontal="right" vertical="center" wrapText="1"/>
      <protection/>
    </xf>
    <xf numFmtId="4" fontId="25" fillId="4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39" xfId="0" applyBorder="1" applyAlignment="1">
      <alignment/>
    </xf>
    <xf numFmtId="2" fontId="0" fillId="40" borderId="15" xfId="0" applyNumberFormat="1" applyFill="1" applyBorder="1" applyAlignment="1">
      <alignment horizontal="right"/>
    </xf>
    <xf numFmtId="2" fontId="0" fillId="40" borderId="14" xfId="0" applyNumberFormat="1" applyFill="1" applyBorder="1" applyAlignment="1">
      <alignment/>
    </xf>
    <xf numFmtId="2" fontId="0" fillId="40" borderId="14" xfId="0" applyNumberFormat="1" applyFill="1" applyBorder="1" applyAlignment="1">
      <alignment horizontal="right"/>
    </xf>
    <xf numFmtId="2" fontId="0" fillId="40" borderId="0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right"/>
    </xf>
    <xf numFmtId="49" fontId="22" fillId="39" borderId="0" xfId="0" applyNumberFormat="1" applyFont="1" applyFill="1" applyBorder="1" applyAlignment="1" applyProtection="1">
      <alignment horizontal="left" vertical="center" wrapText="1"/>
      <protection/>
    </xf>
    <xf numFmtId="0" fontId="22" fillId="39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49" fontId="22" fillId="39" borderId="37" xfId="0" applyNumberFormat="1" applyFont="1" applyFill="1" applyBorder="1" applyAlignment="1" applyProtection="1">
      <alignment horizontal="left" vertical="center" wrapText="1"/>
      <protection/>
    </xf>
    <xf numFmtId="0" fontId="22" fillId="39" borderId="37" xfId="0" applyNumberFormat="1" applyFont="1" applyFill="1" applyBorder="1" applyAlignment="1" applyProtection="1">
      <alignment horizontal="left" vertical="center" wrapText="1"/>
      <protection/>
    </xf>
    <xf numFmtId="1" fontId="3" fillId="0" borderId="0" xfId="46" applyNumberFormat="1" applyFont="1" applyFill="1" applyBorder="1" applyAlignment="1">
      <alignment horizontal="center" vertical="center" wrapText="1"/>
      <protection/>
    </xf>
    <xf numFmtId="49" fontId="15" fillId="0" borderId="0" xfId="46" applyNumberFormat="1" applyFont="1" applyFill="1" applyBorder="1" applyAlignment="1">
      <alignment horizontal="center" vertical="top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top"/>
    </xf>
    <xf numFmtId="0" fontId="3" fillId="0" borderId="0" xfId="46" applyFont="1" applyBorder="1" applyAlignment="1">
      <alignment horizontal="center" vertical="center"/>
      <protection/>
    </xf>
    <xf numFmtId="164" fontId="13" fillId="0" borderId="4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34" borderId="44" xfId="47" applyNumberFormat="1" applyFont="1" applyFill="1" applyBorder="1" applyAlignment="1">
      <alignment horizontal="left" wrapText="1"/>
      <protection/>
    </xf>
    <xf numFmtId="49" fontId="9" fillId="0" borderId="45" xfId="0" applyNumberFormat="1" applyFont="1" applyBorder="1" applyAlignment="1">
      <alignment horizontal="left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1" fillId="34" borderId="21" xfId="47" applyNumberFormat="1" applyFont="1" applyFill="1" applyBorder="1" applyAlignment="1">
      <alignment horizontal="left" wrapText="1" indent="1"/>
      <protection/>
    </xf>
    <xf numFmtId="0" fontId="12" fillId="0" borderId="0" xfId="0" applyNumberFormat="1" applyFont="1" applyAlignment="1">
      <alignment/>
    </xf>
    <xf numFmtId="0" fontId="12" fillId="0" borderId="22" xfId="0" applyNumberFormat="1" applyFont="1" applyBorder="1" applyAlignment="1">
      <alignment/>
    </xf>
    <xf numFmtId="169" fontId="70" fillId="33" borderId="46" xfId="47" applyNumberFormat="1" applyFont="1" applyFill="1" applyBorder="1" applyAlignment="1">
      <alignment horizontal="center" vertical="center"/>
      <protection/>
    </xf>
    <xf numFmtId="169" fontId="70" fillId="33" borderId="47" xfId="47" applyNumberFormat="1" applyFont="1" applyFill="1" applyBorder="1" applyAlignment="1">
      <alignment horizontal="center" vertical="center"/>
      <protection/>
    </xf>
    <xf numFmtId="0" fontId="2" fillId="41" borderId="0" xfId="47" applyFont="1" applyFill="1" applyAlignment="1">
      <alignment horizontal="center"/>
      <protection/>
    </xf>
    <xf numFmtId="0" fontId="0" fillId="0" borderId="48" xfId="47" applyFont="1" applyBorder="1" applyAlignment="1">
      <alignment horizontal="center"/>
      <protection/>
    </xf>
    <xf numFmtId="0" fontId="0" fillId="0" borderId="49" xfId="47" applyFont="1" applyBorder="1" applyAlignment="1">
      <alignment horizontal="center"/>
      <protection/>
    </xf>
    <xf numFmtId="49" fontId="0" fillId="0" borderId="50" xfId="47" applyNumberFormat="1" applyFont="1" applyBorder="1" applyAlignment="1">
      <alignment horizontal="center"/>
      <protection/>
    </xf>
    <xf numFmtId="0" fontId="0" fillId="0" borderId="51" xfId="47" applyFont="1" applyBorder="1" applyAlignment="1">
      <alignment horizontal="center"/>
      <protection/>
    </xf>
    <xf numFmtId="0" fontId="0" fillId="0" borderId="52" xfId="47" applyFont="1" applyBorder="1" applyAlignment="1">
      <alignment horizontal="center" shrinkToFit="1"/>
      <protection/>
    </xf>
    <xf numFmtId="0" fontId="0" fillId="0" borderId="13" xfId="47" applyFont="1" applyBorder="1" applyAlignment="1">
      <alignment horizontal="center" shrinkToFit="1"/>
      <protection/>
    </xf>
    <xf numFmtId="0" fontId="0" fillId="0" borderId="53" xfId="47" applyFont="1" applyBorder="1" applyAlignment="1">
      <alignment horizontal="center" shrinkToFit="1"/>
      <protection/>
    </xf>
    <xf numFmtId="0" fontId="0" fillId="40" borderId="14" xfId="0" applyFill="1" applyBorder="1" applyAlignment="1">
      <alignment horizontal="center"/>
    </xf>
    <xf numFmtId="0" fontId="6" fillId="0" borderId="0" xfId="0" applyFont="1" applyAlignment="1">
      <alignment horizontal="center"/>
    </xf>
    <xf numFmtId="169" fontId="71" fillId="42" borderId="17" xfId="0" applyNumberFormat="1" applyFont="1" applyFill="1" applyBorder="1" applyAlignment="1">
      <alignment horizontal="center"/>
    </xf>
    <xf numFmtId="169" fontId="71" fillId="42" borderId="18" xfId="0" applyNumberFormat="1" applyFont="1" applyFill="1" applyBorder="1" applyAlignment="1">
      <alignment horizontal="center"/>
    </xf>
    <xf numFmtId="169" fontId="71" fillId="42" borderId="15" xfId="0" applyNumberFormat="1" applyFont="1" applyFill="1" applyBorder="1" applyAlignment="1">
      <alignment horizontal="center"/>
    </xf>
    <xf numFmtId="169" fontId="71" fillId="42" borderId="17" xfId="0" applyNumberFormat="1" applyFont="1" applyFill="1" applyBorder="1" applyAlignment="1" applyProtection="1">
      <alignment horizontal="center" vertical="center"/>
      <protection/>
    </xf>
    <xf numFmtId="169" fontId="71" fillId="42" borderId="15" xfId="0" applyNumberFormat="1" applyFont="1" applyFill="1" applyBorder="1" applyAlignment="1" applyProtection="1">
      <alignment horizontal="center" vertical="center"/>
      <protection/>
    </xf>
    <xf numFmtId="165" fontId="15" fillId="35" borderId="54" xfId="46" applyNumberFormat="1" applyFont="1" applyFill="1" applyBorder="1" applyAlignment="1">
      <alignment horizontal="center" vertical="center"/>
      <protection/>
    </xf>
    <xf numFmtId="165" fontId="15" fillId="35" borderId="55" xfId="46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169" fontId="72" fillId="0" borderId="14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vingstone_SSZ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516</xdr:row>
      <xdr:rowOff>85725</xdr:rowOff>
    </xdr:from>
    <xdr:to>
      <xdr:col>6</xdr:col>
      <xdr:colOff>114300</xdr:colOff>
      <xdr:row>517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106013250"/>
          <a:ext cx="7696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Elektroinstalace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JORDA\Downloads\_CD_VV_pdf\E.DOKLADOV&#193;%20&#268;&#193;ST,%20VV\Punkevn&#237;%20jeskyn&#283;-kiosek%20-%20v&#253;kaz%20v&#253;m&#283;r%20-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001 01220417 KL"/>
      <sheetName val="0001 01220417 Rek"/>
      <sheetName val="0001 01220417 Pol"/>
      <sheetName val="0001 02220417 KL"/>
      <sheetName val="0001 02220417 Rek"/>
      <sheetName val="0001 02220417 Pol"/>
    </sheetNames>
    <sheetDataSet>
      <sheetData sheetId="2">
        <row r="1">
          <cell r="H1" t="str">
            <v>01220417</v>
          </cell>
        </row>
        <row r="2">
          <cell r="G2" t="str">
            <v>Stavební část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6"/>
  <sheetViews>
    <sheetView tabSelected="1" zoomScalePageLayoutView="0" workbookViewId="0" topLeftCell="A529">
      <selection activeCell="D556" sqref="D556:F556"/>
    </sheetView>
  </sheetViews>
  <sheetFormatPr defaultColWidth="9.140625" defaultRowHeight="12.75"/>
  <cols>
    <col min="1" max="1" width="11.00390625" style="0" customWidth="1"/>
    <col min="2" max="2" width="18.28125" style="0" customWidth="1"/>
    <col min="3" max="3" width="43.140625" style="0" customWidth="1"/>
    <col min="4" max="4" width="34.00390625" style="0" customWidth="1"/>
    <col min="5" max="5" width="9.140625" style="0" customWidth="1"/>
    <col min="8" max="8" width="17.7109375" style="0" customWidth="1"/>
  </cols>
  <sheetData>
    <row r="1" spans="1:7" ht="44.25" customHeight="1">
      <c r="A1" s="261" t="s">
        <v>739</v>
      </c>
      <c r="B1" s="261"/>
      <c r="C1" s="261"/>
      <c r="D1" s="261"/>
      <c r="E1" s="261"/>
      <c r="F1" s="261"/>
      <c r="G1" s="261"/>
    </row>
    <row r="2" spans="1:4" ht="30" customHeight="1">
      <c r="A2" s="204" t="s">
        <v>732</v>
      </c>
      <c r="B2" s="252"/>
      <c r="C2" s="252"/>
      <c r="D2" s="252"/>
    </row>
    <row r="3" spans="1:4" ht="30" customHeight="1">
      <c r="A3" s="204" t="s">
        <v>733</v>
      </c>
      <c r="B3" s="252"/>
      <c r="C3" s="252"/>
      <c r="D3" s="252"/>
    </row>
    <row r="4" spans="1:4" ht="30" customHeight="1">
      <c r="A4" s="204" t="s">
        <v>734</v>
      </c>
      <c r="B4" s="252"/>
      <c r="C4" s="252"/>
      <c r="D4" s="252"/>
    </row>
    <row r="5" spans="1:4" ht="30" customHeight="1">
      <c r="A5" s="204" t="s">
        <v>735</v>
      </c>
      <c r="B5" s="252"/>
      <c r="C5" s="252"/>
      <c r="D5" s="252"/>
    </row>
    <row r="6" spans="1:4" ht="30" customHeight="1">
      <c r="A6" s="204" t="s">
        <v>736</v>
      </c>
      <c r="B6" s="252"/>
      <c r="C6" s="252"/>
      <c r="D6" s="252"/>
    </row>
    <row r="7" spans="1:7" ht="15.75">
      <c r="A7" s="244" t="s">
        <v>241</v>
      </c>
      <c r="B7" s="244"/>
      <c r="C7" s="244"/>
      <c r="D7" s="244"/>
      <c r="E7" s="244"/>
      <c r="F7" s="244"/>
      <c r="G7" s="244"/>
    </row>
    <row r="8" spans="1:7" ht="13.5" thickBot="1">
      <c r="A8" s="1"/>
      <c r="B8" s="2"/>
      <c r="C8" s="3"/>
      <c r="D8" s="3"/>
      <c r="E8" s="4"/>
      <c r="F8" s="3"/>
      <c r="G8" s="3"/>
    </row>
    <row r="9" spans="1:7" ht="13.5" thickTop="1">
      <c r="A9" s="245" t="s">
        <v>0</v>
      </c>
      <c r="B9" s="246"/>
      <c r="C9" s="5" t="s">
        <v>1</v>
      </c>
      <c r="D9" s="6"/>
      <c r="E9" s="7" t="s">
        <v>2</v>
      </c>
      <c r="F9" s="8" t="str">
        <f>'[1]0001 01220417 Rek'!H1</f>
        <v>01220417</v>
      </c>
      <c r="G9" s="9"/>
    </row>
    <row r="10" spans="1:7" ht="13.5" thickBot="1">
      <c r="A10" s="247" t="s">
        <v>3</v>
      </c>
      <c r="B10" s="248"/>
      <c r="C10" s="10" t="s">
        <v>4</v>
      </c>
      <c r="D10" s="11"/>
      <c r="E10" s="249" t="str">
        <f>'[1]0001 01220417 Rek'!G2</f>
        <v>Stavební část</v>
      </c>
      <c r="F10" s="250"/>
      <c r="G10" s="251"/>
    </row>
    <row r="11" spans="1:7" ht="13.5" thickTop="1">
      <c r="A11" s="12"/>
      <c r="B11" s="1"/>
      <c r="C11" s="1"/>
      <c r="D11" s="1"/>
      <c r="E11" s="13"/>
      <c r="F11" s="1"/>
      <c r="G11" s="14"/>
    </row>
    <row r="12" spans="1:7" ht="12.75">
      <c r="A12" s="15" t="s">
        <v>5</v>
      </c>
      <c r="B12" s="16" t="s">
        <v>6</v>
      </c>
      <c r="C12" s="16" t="s">
        <v>7</v>
      </c>
      <c r="D12" s="16" t="s">
        <v>8</v>
      </c>
      <c r="E12" s="17" t="s">
        <v>9</v>
      </c>
      <c r="F12" s="16" t="s">
        <v>10</v>
      </c>
      <c r="G12" s="18" t="s">
        <v>11</v>
      </c>
    </row>
    <row r="13" spans="1:7" ht="12.75">
      <c r="A13" s="19" t="s">
        <v>12</v>
      </c>
      <c r="B13" s="20" t="s">
        <v>13</v>
      </c>
      <c r="C13" s="21" t="s">
        <v>14</v>
      </c>
      <c r="D13" s="22"/>
      <c r="E13" s="23"/>
      <c r="F13" s="23"/>
      <c r="G13" s="24"/>
    </row>
    <row r="14" spans="1:7" ht="12.75">
      <c r="A14" s="25">
        <v>1</v>
      </c>
      <c r="B14" s="26" t="s">
        <v>15</v>
      </c>
      <c r="C14" s="27" t="s">
        <v>16</v>
      </c>
      <c r="D14" s="28"/>
      <c r="E14" s="29">
        <v>0</v>
      </c>
      <c r="F14" s="29"/>
      <c r="G14" s="30"/>
    </row>
    <row r="15" spans="1:7" ht="12.75">
      <c r="A15" s="31"/>
      <c r="B15" s="32"/>
      <c r="C15" s="231" t="s">
        <v>17</v>
      </c>
      <c r="D15" s="232"/>
      <c r="E15" s="33">
        <v>0</v>
      </c>
      <c r="F15" s="34"/>
      <c r="G15" s="35"/>
    </row>
    <row r="16" spans="1:7" ht="12.75">
      <c r="A16" s="31"/>
      <c r="B16" s="32"/>
      <c r="C16" s="231" t="s">
        <v>18</v>
      </c>
      <c r="D16" s="232"/>
      <c r="E16" s="33">
        <v>0</v>
      </c>
      <c r="F16" s="34"/>
      <c r="G16" s="35"/>
    </row>
    <row r="17" spans="1:7" ht="12.75">
      <c r="A17" s="31"/>
      <c r="B17" s="32"/>
      <c r="C17" s="231" t="s">
        <v>19</v>
      </c>
      <c r="D17" s="232"/>
      <c r="E17" s="33">
        <v>0</v>
      </c>
      <c r="F17" s="34"/>
      <c r="G17" s="35"/>
    </row>
    <row r="18" spans="1:7" ht="12.75">
      <c r="A18" s="31"/>
      <c r="B18" s="32"/>
      <c r="C18" s="231" t="s">
        <v>20</v>
      </c>
      <c r="D18" s="232"/>
      <c r="E18" s="33">
        <v>0</v>
      </c>
      <c r="F18" s="34"/>
      <c r="G18" s="35"/>
    </row>
    <row r="19" spans="1:7" ht="12.75">
      <c r="A19" s="31"/>
      <c r="B19" s="32"/>
      <c r="C19" s="231" t="s">
        <v>21</v>
      </c>
      <c r="D19" s="232"/>
      <c r="E19" s="33">
        <v>0</v>
      </c>
      <c r="F19" s="34"/>
      <c r="G19" s="35"/>
    </row>
    <row r="20" spans="1:7" ht="12.75">
      <c r="A20" s="31"/>
      <c r="B20" s="32"/>
      <c r="C20" s="231" t="s">
        <v>22</v>
      </c>
      <c r="D20" s="232"/>
      <c r="E20" s="33">
        <v>0</v>
      </c>
      <c r="F20" s="34"/>
      <c r="G20" s="35"/>
    </row>
    <row r="21" spans="1:7" ht="12.75">
      <c r="A21" s="31"/>
      <c r="B21" s="32"/>
      <c r="C21" s="231" t="s">
        <v>23</v>
      </c>
      <c r="D21" s="232"/>
      <c r="E21" s="33">
        <v>0</v>
      </c>
      <c r="F21" s="34"/>
      <c r="G21" s="35"/>
    </row>
    <row r="22" spans="1:7" ht="12.75">
      <c r="A22" s="31"/>
      <c r="B22" s="32"/>
      <c r="C22" s="231" t="s">
        <v>24</v>
      </c>
      <c r="D22" s="232"/>
      <c r="E22" s="33">
        <v>0</v>
      </c>
      <c r="F22" s="34"/>
      <c r="G22" s="35"/>
    </row>
    <row r="23" spans="1:7" ht="12.75">
      <c r="A23" s="31"/>
      <c r="B23" s="32"/>
      <c r="C23" s="231" t="s">
        <v>25</v>
      </c>
      <c r="D23" s="232"/>
      <c r="E23" s="33">
        <v>0</v>
      </c>
      <c r="F23" s="34"/>
      <c r="G23" s="35"/>
    </row>
    <row r="24" spans="1:7" ht="12.75">
      <c r="A24" s="31"/>
      <c r="B24" s="32"/>
      <c r="C24" s="231" t="s">
        <v>26</v>
      </c>
      <c r="D24" s="232"/>
      <c r="E24" s="33">
        <v>0</v>
      </c>
      <c r="F24" s="34"/>
      <c r="G24" s="35"/>
    </row>
    <row r="25" spans="1:7" ht="12.75">
      <c r="A25" s="31"/>
      <c r="B25" s="32"/>
      <c r="C25" s="231" t="s">
        <v>27</v>
      </c>
      <c r="D25" s="232"/>
      <c r="E25" s="33">
        <v>0</v>
      </c>
      <c r="F25" s="34"/>
      <c r="G25" s="35"/>
    </row>
    <row r="26" spans="1:7" ht="12.75">
      <c r="A26" s="31"/>
      <c r="B26" s="32"/>
      <c r="C26" s="231" t="s">
        <v>28</v>
      </c>
      <c r="D26" s="232"/>
      <c r="E26" s="33">
        <v>0</v>
      </c>
      <c r="F26" s="34"/>
      <c r="G26" s="35"/>
    </row>
    <row r="27" spans="1:7" ht="12.75">
      <c r="A27" s="31"/>
      <c r="B27" s="32"/>
      <c r="C27" s="231" t="s">
        <v>29</v>
      </c>
      <c r="D27" s="232"/>
      <c r="E27" s="33">
        <v>0</v>
      </c>
      <c r="F27" s="34"/>
      <c r="G27" s="35"/>
    </row>
    <row r="28" spans="1:7" ht="12.75">
      <c r="A28" s="31"/>
      <c r="B28" s="32"/>
      <c r="C28" s="231" t="s">
        <v>30</v>
      </c>
      <c r="D28" s="232"/>
      <c r="E28" s="33">
        <v>0</v>
      </c>
      <c r="F28" s="34"/>
      <c r="G28" s="35"/>
    </row>
    <row r="29" spans="1:7" ht="12.75">
      <c r="A29" s="36"/>
      <c r="B29" s="37" t="s">
        <v>31</v>
      </c>
      <c r="C29" s="38" t="s">
        <v>32</v>
      </c>
      <c r="D29" s="39"/>
      <c r="E29" s="40"/>
      <c r="F29" s="41"/>
      <c r="G29" s="42"/>
    </row>
    <row r="30" spans="1:7" ht="12.75">
      <c r="A30" s="19" t="s">
        <v>12</v>
      </c>
      <c r="B30" s="20" t="s">
        <v>33</v>
      </c>
      <c r="C30" s="21" t="s">
        <v>34</v>
      </c>
      <c r="D30" s="22"/>
      <c r="E30" s="23"/>
      <c r="F30" s="23"/>
      <c r="G30" s="24"/>
    </row>
    <row r="31" spans="1:7" ht="12.75">
      <c r="A31" s="25">
        <v>2</v>
      </c>
      <c r="B31" s="26" t="s">
        <v>35</v>
      </c>
      <c r="C31" s="27" t="s">
        <v>36</v>
      </c>
      <c r="D31" s="28" t="s">
        <v>37</v>
      </c>
      <c r="E31" s="29">
        <v>5.2869</v>
      </c>
      <c r="F31" s="186">
        <v>0</v>
      </c>
      <c r="G31" s="30">
        <f>E31*F31</f>
        <v>0</v>
      </c>
    </row>
    <row r="32" spans="1:7" ht="12.75">
      <c r="A32" s="31"/>
      <c r="B32" s="32"/>
      <c r="C32" s="231" t="s">
        <v>38</v>
      </c>
      <c r="D32" s="232"/>
      <c r="E32" s="33">
        <v>0</v>
      </c>
      <c r="F32" s="34"/>
      <c r="G32" s="35"/>
    </row>
    <row r="33" spans="1:7" ht="12.75">
      <c r="A33" s="31"/>
      <c r="B33" s="32"/>
      <c r="C33" s="231" t="s">
        <v>39</v>
      </c>
      <c r="D33" s="232"/>
      <c r="E33" s="33">
        <v>0.7011</v>
      </c>
      <c r="F33" s="34"/>
      <c r="G33" s="35"/>
    </row>
    <row r="34" spans="1:7" ht="12.75">
      <c r="A34" s="31"/>
      <c r="B34" s="32"/>
      <c r="C34" s="231" t="s">
        <v>40</v>
      </c>
      <c r="D34" s="232"/>
      <c r="E34" s="33">
        <v>3.135</v>
      </c>
      <c r="F34" s="34"/>
      <c r="G34" s="35"/>
    </row>
    <row r="35" spans="1:7" ht="12.75">
      <c r="A35" s="31"/>
      <c r="B35" s="32"/>
      <c r="C35" s="231" t="s">
        <v>41</v>
      </c>
      <c r="D35" s="232"/>
      <c r="E35" s="33">
        <v>1.4508</v>
      </c>
      <c r="F35" s="34"/>
      <c r="G35" s="35"/>
    </row>
    <row r="36" spans="1:7" ht="12.75">
      <c r="A36" s="25">
        <v>3</v>
      </c>
      <c r="B36" s="26" t="s">
        <v>42</v>
      </c>
      <c r="C36" s="27" t="s">
        <v>43</v>
      </c>
      <c r="D36" s="28" t="s">
        <v>37</v>
      </c>
      <c r="E36" s="29">
        <v>6.8985</v>
      </c>
      <c r="F36" s="186">
        <v>0</v>
      </c>
      <c r="G36" s="30">
        <f>E36*F36</f>
        <v>0</v>
      </c>
    </row>
    <row r="37" spans="1:7" ht="12.75">
      <c r="A37" s="31"/>
      <c r="B37" s="32"/>
      <c r="C37" s="231" t="s">
        <v>44</v>
      </c>
      <c r="D37" s="232"/>
      <c r="E37" s="33">
        <v>0</v>
      </c>
      <c r="F37" s="34"/>
      <c r="G37" s="35"/>
    </row>
    <row r="38" spans="1:7" ht="12.75">
      <c r="A38" s="31"/>
      <c r="B38" s="32"/>
      <c r="C38" s="231" t="s">
        <v>45</v>
      </c>
      <c r="D38" s="232"/>
      <c r="E38" s="33">
        <v>0</v>
      </c>
      <c r="F38" s="34"/>
      <c r="G38" s="35"/>
    </row>
    <row r="39" spans="1:7" ht="12.75">
      <c r="A39" s="31"/>
      <c r="B39" s="32"/>
      <c r="C39" s="231" t="s">
        <v>46</v>
      </c>
      <c r="D39" s="232"/>
      <c r="E39" s="33">
        <v>6.8985</v>
      </c>
      <c r="F39" s="34"/>
      <c r="G39" s="35"/>
    </row>
    <row r="40" spans="1:7" ht="12.75">
      <c r="A40" s="25">
        <v>4</v>
      </c>
      <c r="B40" s="26" t="s">
        <v>47</v>
      </c>
      <c r="C40" s="27" t="s">
        <v>48</v>
      </c>
      <c r="D40" s="28" t="s">
        <v>37</v>
      </c>
      <c r="E40" s="29">
        <v>3.0963</v>
      </c>
      <c r="F40" s="186">
        <v>0</v>
      </c>
      <c r="G40" s="30">
        <f>E40*F40</f>
        <v>0</v>
      </c>
    </row>
    <row r="41" spans="1:7" ht="12.75">
      <c r="A41" s="31"/>
      <c r="B41" s="32"/>
      <c r="C41" s="231" t="s">
        <v>49</v>
      </c>
      <c r="D41" s="232"/>
      <c r="E41" s="33">
        <v>2.34</v>
      </c>
      <c r="F41" s="34"/>
      <c r="G41" s="35"/>
    </row>
    <row r="42" spans="1:7" ht="12.75">
      <c r="A42" s="31"/>
      <c r="B42" s="32"/>
      <c r="C42" s="231" t="s">
        <v>50</v>
      </c>
      <c r="D42" s="232"/>
      <c r="E42" s="33">
        <v>0.4538</v>
      </c>
      <c r="F42" s="34"/>
      <c r="G42" s="35"/>
    </row>
    <row r="43" spans="1:7" ht="12.75">
      <c r="A43" s="31"/>
      <c r="B43" s="32"/>
      <c r="C43" s="231" t="s">
        <v>51</v>
      </c>
      <c r="D43" s="232"/>
      <c r="E43" s="33">
        <v>0.3025</v>
      </c>
      <c r="F43" s="34"/>
      <c r="G43" s="35"/>
    </row>
    <row r="44" spans="1:7" ht="12.75">
      <c r="A44" s="25">
        <v>5</v>
      </c>
      <c r="B44" s="26" t="s">
        <v>52</v>
      </c>
      <c r="C44" s="27" t="s">
        <v>53</v>
      </c>
      <c r="D44" s="28" t="s">
        <v>37</v>
      </c>
      <c r="E44" s="29">
        <v>12.9649</v>
      </c>
      <c r="F44" s="186">
        <v>0</v>
      </c>
      <c r="G44" s="30">
        <f>E44*F44</f>
        <v>0</v>
      </c>
    </row>
    <row r="45" spans="1:7" ht="12.75">
      <c r="A45" s="31"/>
      <c r="B45" s="32"/>
      <c r="C45" s="231" t="s">
        <v>54</v>
      </c>
      <c r="D45" s="232"/>
      <c r="E45" s="33">
        <v>12.9649</v>
      </c>
      <c r="F45" s="34"/>
      <c r="G45" s="35"/>
    </row>
    <row r="46" spans="1:7" ht="12.75">
      <c r="A46" s="25">
        <v>6</v>
      </c>
      <c r="B46" s="26" t="s">
        <v>55</v>
      </c>
      <c r="C46" s="27" t="s">
        <v>56</v>
      </c>
      <c r="D46" s="28" t="s">
        <v>37</v>
      </c>
      <c r="E46" s="29">
        <v>12.9649</v>
      </c>
      <c r="F46" s="186">
        <v>0</v>
      </c>
      <c r="G46" s="30">
        <f>E46*F46</f>
        <v>0</v>
      </c>
    </row>
    <row r="47" spans="1:7" ht="12.75">
      <c r="A47" s="25">
        <v>7</v>
      </c>
      <c r="B47" s="26" t="s">
        <v>57</v>
      </c>
      <c r="C47" s="27" t="s">
        <v>58</v>
      </c>
      <c r="D47" s="28" t="s">
        <v>37</v>
      </c>
      <c r="E47" s="29">
        <v>2.3168</v>
      </c>
      <c r="F47" s="186">
        <v>0</v>
      </c>
      <c r="G47" s="30">
        <f>E47*F47</f>
        <v>0</v>
      </c>
    </row>
    <row r="48" spans="1:7" ht="12.75">
      <c r="A48" s="31"/>
      <c r="B48" s="32"/>
      <c r="C48" s="231" t="s">
        <v>59</v>
      </c>
      <c r="D48" s="232"/>
      <c r="E48" s="33">
        <v>1.5768</v>
      </c>
      <c r="F48" s="34"/>
      <c r="G48" s="35"/>
    </row>
    <row r="49" spans="1:7" ht="12.75">
      <c r="A49" s="31"/>
      <c r="B49" s="32"/>
      <c r="C49" s="231" t="s">
        <v>60</v>
      </c>
      <c r="D49" s="232"/>
      <c r="E49" s="33">
        <v>0.55</v>
      </c>
      <c r="F49" s="34"/>
      <c r="G49" s="35"/>
    </row>
    <row r="50" spans="1:7" ht="12.75">
      <c r="A50" s="31"/>
      <c r="B50" s="32"/>
      <c r="C50" s="231" t="s">
        <v>61</v>
      </c>
      <c r="D50" s="232"/>
      <c r="E50" s="33">
        <v>0.12</v>
      </c>
      <c r="F50" s="34"/>
      <c r="G50" s="35"/>
    </row>
    <row r="51" spans="1:7" ht="12.75">
      <c r="A51" s="31"/>
      <c r="B51" s="32"/>
      <c r="C51" s="231" t="s">
        <v>62</v>
      </c>
      <c r="D51" s="232"/>
      <c r="E51" s="33">
        <v>0.07</v>
      </c>
      <c r="F51" s="34"/>
      <c r="G51" s="35"/>
    </row>
    <row r="52" spans="1:7" ht="12.75">
      <c r="A52" s="36"/>
      <c r="B52" s="37" t="s">
        <v>31</v>
      </c>
      <c r="C52" s="38" t="s">
        <v>63</v>
      </c>
      <c r="D52" s="39"/>
      <c r="E52" s="40"/>
      <c r="F52" s="41"/>
      <c r="G52" s="42"/>
    </row>
    <row r="53" spans="1:7" ht="12.75">
      <c r="A53" s="19" t="s">
        <v>12</v>
      </c>
      <c r="B53" s="20" t="s">
        <v>64</v>
      </c>
      <c r="C53" s="21" t="s">
        <v>65</v>
      </c>
      <c r="D53" s="22"/>
      <c r="E53" s="23"/>
      <c r="F53" s="23"/>
      <c r="G53" s="24"/>
    </row>
    <row r="54" spans="1:7" ht="12.75">
      <c r="A54" s="25">
        <v>8</v>
      </c>
      <c r="B54" s="26" t="s">
        <v>66</v>
      </c>
      <c r="C54" s="27" t="s">
        <v>67</v>
      </c>
      <c r="D54" s="28" t="s">
        <v>37</v>
      </c>
      <c r="E54" s="29">
        <v>3.678</v>
      </c>
      <c r="F54" s="186">
        <v>0</v>
      </c>
      <c r="G54" s="30">
        <f>E54*F54</f>
        <v>0</v>
      </c>
    </row>
    <row r="55" spans="1:7" ht="12.75">
      <c r="A55" s="31"/>
      <c r="B55" s="32"/>
      <c r="C55" s="231" t="s">
        <v>68</v>
      </c>
      <c r="D55" s="232"/>
      <c r="E55" s="33">
        <v>0.54</v>
      </c>
      <c r="F55" s="34"/>
      <c r="G55" s="35"/>
    </row>
    <row r="56" spans="1:7" ht="12.75">
      <c r="A56" s="31"/>
      <c r="B56" s="32"/>
      <c r="C56" s="231" t="s">
        <v>69</v>
      </c>
      <c r="D56" s="232"/>
      <c r="E56" s="33">
        <v>0.1815</v>
      </c>
      <c r="F56" s="34"/>
      <c r="G56" s="35"/>
    </row>
    <row r="57" spans="1:7" ht="12.75">
      <c r="A57" s="31"/>
      <c r="B57" s="32"/>
      <c r="C57" s="231" t="s">
        <v>70</v>
      </c>
      <c r="D57" s="232"/>
      <c r="E57" s="33">
        <v>2.9565</v>
      </c>
      <c r="F57" s="34"/>
      <c r="G57" s="35"/>
    </row>
    <row r="58" spans="1:7" ht="22.5">
      <c r="A58" s="25">
        <v>9</v>
      </c>
      <c r="B58" s="26" t="s">
        <v>71</v>
      </c>
      <c r="C58" s="27" t="s">
        <v>72</v>
      </c>
      <c r="D58" s="28" t="s">
        <v>73</v>
      </c>
      <c r="E58" s="29">
        <v>9.855</v>
      </c>
      <c r="F58" s="186">
        <v>0</v>
      </c>
      <c r="G58" s="30">
        <f>E58*F58</f>
        <v>0</v>
      </c>
    </row>
    <row r="59" spans="1:7" ht="12.75">
      <c r="A59" s="31"/>
      <c r="B59" s="32"/>
      <c r="C59" s="231" t="s">
        <v>74</v>
      </c>
      <c r="D59" s="232"/>
      <c r="E59" s="33">
        <v>9.855</v>
      </c>
      <c r="F59" s="34"/>
      <c r="G59" s="35"/>
    </row>
    <row r="60" spans="1:7" ht="12.75">
      <c r="A60" s="25">
        <v>10</v>
      </c>
      <c r="B60" s="26" t="s">
        <v>75</v>
      </c>
      <c r="C60" s="27" t="s">
        <v>76</v>
      </c>
      <c r="D60" s="28" t="s">
        <v>37</v>
      </c>
      <c r="E60" s="29">
        <v>1.6348</v>
      </c>
      <c r="F60" s="186">
        <v>0</v>
      </c>
      <c r="G60" s="30">
        <f>E60*F60</f>
        <v>0</v>
      </c>
    </row>
    <row r="61" spans="1:7" ht="12.75">
      <c r="A61" s="31"/>
      <c r="B61" s="32"/>
      <c r="C61" s="231" t="s">
        <v>77</v>
      </c>
      <c r="D61" s="232"/>
      <c r="E61" s="33">
        <v>1.25</v>
      </c>
      <c r="F61" s="34"/>
      <c r="G61" s="35"/>
    </row>
    <row r="62" spans="1:7" ht="12.75">
      <c r="A62" s="31"/>
      <c r="B62" s="32"/>
      <c r="C62" s="231" t="s">
        <v>78</v>
      </c>
      <c r="D62" s="232"/>
      <c r="E62" s="33">
        <v>0.243</v>
      </c>
      <c r="F62" s="34"/>
      <c r="G62" s="35"/>
    </row>
    <row r="63" spans="1:7" ht="12.75">
      <c r="A63" s="31"/>
      <c r="B63" s="32"/>
      <c r="C63" s="231" t="s">
        <v>79</v>
      </c>
      <c r="D63" s="232"/>
      <c r="E63" s="33">
        <v>0.1418</v>
      </c>
      <c r="F63" s="34"/>
      <c r="G63" s="35"/>
    </row>
    <row r="64" spans="1:7" ht="12.75">
      <c r="A64" s="25">
        <v>11</v>
      </c>
      <c r="B64" s="26" t="s">
        <v>80</v>
      </c>
      <c r="C64" s="27" t="s">
        <v>81</v>
      </c>
      <c r="D64" s="28" t="s">
        <v>73</v>
      </c>
      <c r="E64" s="29">
        <v>13.42</v>
      </c>
      <c r="F64" s="186">
        <v>0</v>
      </c>
      <c r="G64" s="30">
        <f>E64*F64</f>
        <v>0</v>
      </c>
    </row>
    <row r="65" spans="1:7" ht="12.75">
      <c r="A65" s="31"/>
      <c r="B65" s="32"/>
      <c r="C65" s="231" t="s">
        <v>82</v>
      </c>
      <c r="D65" s="232"/>
      <c r="E65" s="33">
        <v>10</v>
      </c>
      <c r="F65" s="34"/>
      <c r="G65" s="35"/>
    </row>
    <row r="66" spans="1:7" ht="12.75">
      <c r="A66" s="31"/>
      <c r="B66" s="32"/>
      <c r="C66" s="231" t="s">
        <v>83</v>
      </c>
      <c r="D66" s="232"/>
      <c r="E66" s="33">
        <v>2.16</v>
      </c>
      <c r="F66" s="34"/>
      <c r="G66" s="35"/>
    </row>
    <row r="67" spans="1:7" ht="12.75">
      <c r="A67" s="31"/>
      <c r="B67" s="32"/>
      <c r="C67" s="231" t="s">
        <v>84</v>
      </c>
      <c r="D67" s="232"/>
      <c r="E67" s="33">
        <v>1.26</v>
      </c>
      <c r="F67" s="34"/>
      <c r="G67" s="35"/>
    </row>
    <row r="68" spans="1:7" ht="12.75">
      <c r="A68" s="25">
        <v>12</v>
      </c>
      <c r="B68" s="26" t="s">
        <v>85</v>
      </c>
      <c r="C68" s="27" t="s">
        <v>86</v>
      </c>
      <c r="D68" s="28" t="s">
        <v>73</v>
      </c>
      <c r="E68" s="29">
        <v>13.42</v>
      </c>
      <c r="F68" s="186">
        <v>0</v>
      </c>
      <c r="G68" s="30">
        <f>E68*F68</f>
        <v>0</v>
      </c>
    </row>
    <row r="69" spans="1:7" ht="12.75">
      <c r="A69" s="25">
        <v>13</v>
      </c>
      <c r="B69" s="26" t="s">
        <v>87</v>
      </c>
      <c r="C69" s="27" t="s">
        <v>88</v>
      </c>
      <c r="D69" s="28" t="s">
        <v>89</v>
      </c>
      <c r="E69" s="29">
        <v>5.3</v>
      </c>
      <c r="F69" s="186">
        <v>0</v>
      </c>
      <c r="G69" s="30">
        <f>E69*F69</f>
        <v>0</v>
      </c>
    </row>
    <row r="70" spans="1:7" ht="12.75">
      <c r="A70" s="31"/>
      <c r="B70" s="32"/>
      <c r="C70" s="231" t="s">
        <v>90</v>
      </c>
      <c r="D70" s="232"/>
      <c r="E70" s="33">
        <v>0</v>
      </c>
      <c r="F70" s="34"/>
      <c r="G70" s="35"/>
    </row>
    <row r="71" spans="1:7" ht="12.75">
      <c r="A71" s="31"/>
      <c r="B71" s="32"/>
      <c r="C71" s="231" t="s">
        <v>91</v>
      </c>
      <c r="D71" s="232"/>
      <c r="E71" s="33">
        <v>0</v>
      </c>
      <c r="F71" s="34"/>
      <c r="G71" s="35"/>
    </row>
    <row r="72" spans="1:7" ht="12.75">
      <c r="A72" s="31"/>
      <c r="B72" s="32"/>
      <c r="C72" s="231" t="s">
        <v>92</v>
      </c>
      <c r="D72" s="232"/>
      <c r="E72" s="33">
        <v>0</v>
      </c>
      <c r="F72" s="34"/>
      <c r="G72" s="35"/>
    </row>
    <row r="73" spans="1:7" ht="12.75">
      <c r="A73" s="31"/>
      <c r="B73" s="32"/>
      <c r="C73" s="231" t="s">
        <v>93</v>
      </c>
      <c r="D73" s="232"/>
      <c r="E73" s="33">
        <v>5.3</v>
      </c>
      <c r="F73" s="34"/>
      <c r="G73" s="35"/>
    </row>
    <row r="74" spans="1:7" ht="12.75">
      <c r="A74" s="36"/>
      <c r="B74" s="37" t="s">
        <v>31</v>
      </c>
      <c r="C74" s="38" t="s">
        <v>94</v>
      </c>
      <c r="D74" s="39"/>
      <c r="E74" s="40"/>
      <c r="F74" s="41"/>
      <c r="G74" s="42"/>
    </row>
    <row r="75" spans="1:7" ht="12.75">
      <c r="A75" s="19" t="s">
        <v>12</v>
      </c>
      <c r="B75" s="20" t="s">
        <v>95</v>
      </c>
      <c r="C75" s="21" t="s">
        <v>96</v>
      </c>
      <c r="D75" s="22"/>
      <c r="E75" s="23"/>
      <c r="F75" s="23"/>
      <c r="G75" s="24"/>
    </row>
    <row r="76" spans="1:7" ht="12.75">
      <c r="A76" s="25">
        <v>14</v>
      </c>
      <c r="B76" s="26" t="s">
        <v>97</v>
      </c>
      <c r="C76" s="27" t="s">
        <v>98</v>
      </c>
      <c r="D76" s="28" t="s">
        <v>73</v>
      </c>
      <c r="E76" s="29">
        <v>7.56</v>
      </c>
      <c r="F76" s="186">
        <v>0</v>
      </c>
      <c r="G76" s="30">
        <f>E76*F76</f>
        <v>0</v>
      </c>
    </row>
    <row r="77" spans="1:7" ht="12.75">
      <c r="A77" s="31"/>
      <c r="B77" s="32"/>
      <c r="C77" s="231" t="s">
        <v>99</v>
      </c>
      <c r="D77" s="232"/>
      <c r="E77" s="33">
        <v>7.56</v>
      </c>
      <c r="F77" s="34"/>
      <c r="G77" s="35"/>
    </row>
    <row r="78" spans="1:7" ht="12.75">
      <c r="A78" s="25">
        <v>15</v>
      </c>
      <c r="B78" s="26" t="s">
        <v>100</v>
      </c>
      <c r="C78" s="27" t="s">
        <v>101</v>
      </c>
      <c r="D78" s="28" t="s">
        <v>73</v>
      </c>
      <c r="E78" s="29">
        <v>7.6356</v>
      </c>
      <c r="F78" s="186">
        <v>0</v>
      </c>
      <c r="G78" s="30">
        <f>E78*F78</f>
        <v>0</v>
      </c>
    </row>
    <row r="79" spans="1:7" ht="12.75">
      <c r="A79" s="31"/>
      <c r="B79" s="32"/>
      <c r="C79" s="231" t="s">
        <v>102</v>
      </c>
      <c r="D79" s="232"/>
      <c r="E79" s="33">
        <v>7.6356</v>
      </c>
      <c r="F79" s="34"/>
      <c r="G79" s="35"/>
    </row>
    <row r="80" spans="1:7" ht="12.75">
      <c r="A80" s="36"/>
      <c r="B80" s="37" t="s">
        <v>31</v>
      </c>
      <c r="C80" s="38" t="s">
        <v>103</v>
      </c>
      <c r="D80" s="39"/>
      <c r="E80" s="40"/>
      <c r="F80" s="41"/>
      <c r="G80" s="42"/>
    </row>
    <row r="81" spans="1:7" ht="12.75">
      <c r="A81" s="19" t="s">
        <v>12</v>
      </c>
      <c r="B81" s="20" t="s">
        <v>104</v>
      </c>
      <c r="C81" s="21" t="s">
        <v>105</v>
      </c>
      <c r="D81" s="22"/>
      <c r="E81" s="23"/>
      <c r="F81" s="23"/>
      <c r="G81" s="24"/>
    </row>
    <row r="82" spans="1:7" ht="12.75">
      <c r="A82" s="25">
        <v>16</v>
      </c>
      <c r="B82" s="26" t="s">
        <v>106</v>
      </c>
      <c r="C82" s="27" t="s">
        <v>107</v>
      </c>
      <c r="D82" s="28" t="s">
        <v>73</v>
      </c>
      <c r="E82" s="29">
        <v>22.35</v>
      </c>
      <c r="F82" s="186">
        <v>0</v>
      </c>
      <c r="G82" s="30">
        <f>E82*F82</f>
        <v>0</v>
      </c>
    </row>
    <row r="83" spans="1:7" ht="12.75">
      <c r="A83" s="31"/>
      <c r="B83" s="32"/>
      <c r="C83" s="231" t="s">
        <v>108</v>
      </c>
      <c r="D83" s="232"/>
      <c r="E83" s="33">
        <v>22.35</v>
      </c>
      <c r="F83" s="34"/>
      <c r="G83" s="35"/>
    </row>
    <row r="84" spans="1:7" ht="12.75">
      <c r="A84" s="25">
        <v>17</v>
      </c>
      <c r="B84" s="26" t="s">
        <v>109</v>
      </c>
      <c r="C84" s="27" t="s">
        <v>110</v>
      </c>
      <c r="D84" s="28" t="s">
        <v>111</v>
      </c>
      <c r="E84" s="29">
        <v>4</v>
      </c>
      <c r="F84" s="186">
        <v>0</v>
      </c>
      <c r="G84" s="30">
        <f>E84*F84</f>
        <v>0</v>
      </c>
    </row>
    <row r="85" spans="1:7" ht="12.75">
      <c r="A85" s="31"/>
      <c r="B85" s="32"/>
      <c r="C85" s="231" t="s">
        <v>112</v>
      </c>
      <c r="D85" s="232"/>
      <c r="E85" s="33">
        <v>4</v>
      </c>
      <c r="F85" s="34"/>
      <c r="G85" s="35"/>
    </row>
    <row r="86" spans="1:7" ht="12.75">
      <c r="A86" s="25">
        <v>18</v>
      </c>
      <c r="B86" s="26" t="s">
        <v>113</v>
      </c>
      <c r="C86" s="27" t="s">
        <v>114</v>
      </c>
      <c r="D86" s="28" t="s">
        <v>115</v>
      </c>
      <c r="E86" s="29">
        <v>0.0334</v>
      </c>
      <c r="F86" s="186">
        <v>0</v>
      </c>
      <c r="G86" s="30">
        <f>E86*F86</f>
        <v>0</v>
      </c>
    </row>
    <row r="87" spans="1:7" ht="12.75">
      <c r="A87" s="31"/>
      <c r="B87" s="32"/>
      <c r="C87" s="231" t="s">
        <v>116</v>
      </c>
      <c r="D87" s="232"/>
      <c r="E87" s="33">
        <v>0.0334</v>
      </c>
      <c r="F87" s="34"/>
      <c r="G87" s="35"/>
    </row>
    <row r="88" spans="1:7" ht="12.75">
      <c r="A88" s="25">
        <v>19</v>
      </c>
      <c r="B88" s="26" t="s">
        <v>117</v>
      </c>
      <c r="C88" s="27" t="s">
        <v>118</v>
      </c>
      <c r="D88" s="28" t="s">
        <v>115</v>
      </c>
      <c r="E88" s="29">
        <v>0.0376</v>
      </c>
      <c r="F88" s="186">
        <v>0</v>
      </c>
      <c r="G88" s="30">
        <f>E88*F88</f>
        <v>0</v>
      </c>
    </row>
    <row r="89" spans="1:7" ht="12.75">
      <c r="A89" s="31"/>
      <c r="B89" s="32"/>
      <c r="C89" s="231" t="s">
        <v>119</v>
      </c>
      <c r="D89" s="232"/>
      <c r="E89" s="33">
        <v>0.0376</v>
      </c>
      <c r="F89" s="34"/>
      <c r="G89" s="35"/>
    </row>
    <row r="90" spans="1:7" ht="12.75">
      <c r="A90" s="36"/>
      <c r="B90" s="37" t="s">
        <v>31</v>
      </c>
      <c r="C90" s="38" t="s">
        <v>120</v>
      </c>
      <c r="D90" s="39"/>
      <c r="E90" s="40"/>
      <c r="F90" s="41"/>
      <c r="G90" s="42"/>
    </row>
    <row r="91" spans="1:7" ht="12.75">
      <c r="A91" s="19" t="s">
        <v>12</v>
      </c>
      <c r="B91" s="20" t="s">
        <v>121</v>
      </c>
      <c r="C91" s="21" t="s">
        <v>122</v>
      </c>
      <c r="D91" s="22"/>
      <c r="E91" s="23"/>
      <c r="F91" s="23"/>
      <c r="G91" s="24"/>
    </row>
    <row r="92" spans="1:7" ht="12.75">
      <c r="A92" s="25">
        <v>20</v>
      </c>
      <c r="B92" s="26" t="s">
        <v>123</v>
      </c>
      <c r="C92" s="27" t="s">
        <v>124</v>
      </c>
      <c r="D92" s="28" t="s">
        <v>115</v>
      </c>
      <c r="E92" s="29">
        <v>19.89626156</v>
      </c>
      <c r="F92" s="186">
        <v>0</v>
      </c>
      <c r="G92" s="30">
        <f>E92*F92</f>
        <v>0</v>
      </c>
    </row>
    <row r="93" spans="1:7" ht="12.75">
      <c r="A93" s="36"/>
      <c r="B93" s="37" t="s">
        <v>31</v>
      </c>
      <c r="C93" s="38" t="s">
        <v>125</v>
      </c>
      <c r="D93" s="39"/>
      <c r="E93" s="40"/>
      <c r="F93" s="41"/>
      <c r="G93" s="42"/>
    </row>
    <row r="94" spans="1:7" ht="12.75">
      <c r="A94" s="19" t="s">
        <v>12</v>
      </c>
      <c r="B94" s="20" t="s">
        <v>126</v>
      </c>
      <c r="C94" s="21" t="s">
        <v>127</v>
      </c>
      <c r="D94" s="22"/>
      <c r="E94" s="23"/>
      <c r="F94" s="23"/>
      <c r="G94" s="24"/>
    </row>
    <row r="95" spans="1:7" ht="12.75">
      <c r="A95" s="25">
        <v>21</v>
      </c>
      <c r="B95" s="26" t="s">
        <v>128</v>
      </c>
      <c r="C95" s="27" t="s">
        <v>129</v>
      </c>
      <c r="D95" s="28" t="s">
        <v>73</v>
      </c>
      <c r="E95" s="29">
        <v>22.35</v>
      </c>
      <c r="F95" s="186">
        <v>0</v>
      </c>
      <c r="G95" s="30">
        <f>E95*F95</f>
        <v>0</v>
      </c>
    </row>
    <row r="96" spans="1:7" ht="12.75">
      <c r="A96" s="31"/>
      <c r="B96" s="32"/>
      <c r="C96" s="231" t="s">
        <v>130</v>
      </c>
      <c r="D96" s="232"/>
      <c r="E96" s="33">
        <v>0</v>
      </c>
      <c r="F96" s="34"/>
      <c r="G96" s="35"/>
    </row>
    <row r="97" spans="1:7" ht="12.75">
      <c r="A97" s="31"/>
      <c r="B97" s="32"/>
      <c r="C97" s="231" t="s">
        <v>108</v>
      </c>
      <c r="D97" s="232"/>
      <c r="E97" s="33">
        <v>22.35</v>
      </c>
      <c r="F97" s="34"/>
      <c r="G97" s="35"/>
    </row>
    <row r="98" spans="1:7" ht="12.75">
      <c r="A98" s="25">
        <v>22</v>
      </c>
      <c r="B98" s="26" t="s">
        <v>131</v>
      </c>
      <c r="C98" s="27" t="s">
        <v>132</v>
      </c>
      <c r="D98" s="28" t="s">
        <v>73</v>
      </c>
      <c r="E98" s="29">
        <v>22.35</v>
      </c>
      <c r="F98" s="186">
        <v>0</v>
      </c>
      <c r="G98" s="30">
        <f>E98*F98</f>
        <v>0</v>
      </c>
    </row>
    <row r="99" spans="1:7" ht="12.75">
      <c r="A99" s="25">
        <v>23</v>
      </c>
      <c r="B99" s="26" t="s">
        <v>133</v>
      </c>
      <c r="C99" s="27" t="s">
        <v>134</v>
      </c>
      <c r="D99" s="28" t="s">
        <v>73</v>
      </c>
      <c r="E99" s="29">
        <v>22.35</v>
      </c>
      <c r="F99" s="186">
        <v>0</v>
      </c>
      <c r="G99" s="30">
        <f>E99*F99</f>
        <v>0</v>
      </c>
    </row>
    <row r="100" spans="1:7" ht="12.75">
      <c r="A100" s="25">
        <v>24</v>
      </c>
      <c r="B100" s="26" t="s">
        <v>135</v>
      </c>
      <c r="C100" s="27" t="s">
        <v>136</v>
      </c>
      <c r="D100" s="28" t="s">
        <v>73</v>
      </c>
      <c r="E100" s="29">
        <v>22.797</v>
      </c>
      <c r="F100" s="186">
        <v>0</v>
      </c>
      <c r="G100" s="30">
        <f>E100*F100</f>
        <v>0</v>
      </c>
    </row>
    <row r="101" spans="1:7" ht="12.75">
      <c r="A101" s="31"/>
      <c r="B101" s="32"/>
      <c r="C101" s="231" t="s">
        <v>137</v>
      </c>
      <c r="D101" s="232"/>
      <c r="E101" s="33">
        <v>22.797</v>
      </c>
      <c r="F101" s="34"/>
      <c r="G101" s="35"/>
    </row>
    <row r="102" spans="1:7" ht="12.75">
      <c r="A102" s="25">
        <v>25</v>
      </c>
      <c r="B102" s="26" t="s">
        <v>138</v>
      </c>
      <c r="C102" s="27" t="s">
        <v>139</v>
      </c>
      <c r="D102" s="28" t="s">
        <v>115</v>
      </c>
      <c r="E102" s="29">
        <v>0.1094256</v>
      </c>
      <c r="F102" s="186">
        <v>0</v>
      </c>
      <c r="G102" s="30">
        <f>E102*F102</f>
        <v>0</v>
      </c>
    </row>
    <row r="103" spans="1:7" ht="12.75">
      <c r="A103" s="36"/>
      <c r="B103" s="37" t="s">
        <v>31</v>
      </c>
      <c r="C103" s="38" t="s">
        <v>140</v>
      </c>
      <c r="D103" s="39"/>
      <c r="E103" s="40"/>
      <c r="F103" s="41"/>
      <c r="G103" s="42"/>
    </row>
    <row r="104" spans="1:7" ht="12.75">
      <c r="A104" s="19" t="s">
        <v>12</v>
      </c>
      <c r="B104" s="20" t="s">
        <v>141</v>
      </c>
      <c r="C104" s="21" t="s">
        <v>142</v>
      </c>
      <c r="D104" s="22"/>
      <c r="E104" s="23"/>
      <c r="F104" s="23"/>
      <c r="G104" s="24"/>
    </row>
    <row r="105" spans="1:7" ht="12.75">
      <c r="A105" s="25">
        <v>26</v>
      </c>
      <c r="B105" s="26" t="s">
        <v>143</v>
      </c>
      <c r="C105" s="27" t="s">
        <v>144</v>
      </c>
      <c r="D105" s="28" t="s">
        <v>145</v>
      </c>
      <c r="E105" s="29">
        <v>1</v>
      </c>
      <c r="F105" s="186">
        <v>0</v>
      </c>
      <c r="G105" s="30">
        <f>E105*F105</f>
        <v>0</v>
      </c>
    </row>
    <row r="106" spans="1:7" ht="12.75">
      <c r="A106" s="36"/>
      <c r="B106" s="37" t="s">
        <v>31</v>
      </c>
      <c r="C106" s="38" t="s">
        <v>146</v>
      </c>
      <c r="D106" s="39"/>
      <c r="E106" s="40"/>
      <c r="F106" s="41"/>
      <c r="G106" s="42"/>
    </row>
    <row r="107" spans="1:7" ht="12.75">
      <c r="A107" s="19" t="s">
        <v>12</v>
      </c>
      <c r="B107" s="20" t="s">
        <v>147</v>
      </c>
      <c r="C107" s="21" t="s">
        <v>148</v>
      </c>
      <c r="D107" s="22"/>
      <c r="E107" s="23"/>
      <c r="F107" s="23"/>
      <c r="G107" s="24"/>
    </row>
    <row r="108" spans="1:7" ht="22.5">
      <c r="A108" s="25">
        <v>27</v>
      </c>
      <c r="B108" s="26" t="s">
        <v>149</v>
      </c>
      <c r="C108" s="27" t="s">
        <v>150</v>
      </c>
      <c r="D108" s="28" t="s">
        <v>145</v>
      </c>
      <c r="E108" s="29">
        <v>1</v>
      </c>
      <c r="F108" s="186">
        <v>0</v>
      </c>
      <c r="G108" s="30">
        <f aca="true" t="shared" si="0" ref="G108:G116">E108*F108</f>
        <v>0</v>
      </c>
    </row>
    <row r="109" spans="1:7" ht="22.5">
      <c r="A109" s="25">
        <v>28</v>
      </c>
      <c r="B109" s="26" t="s">
        <v>151</v>
      </c>
      <c r="C109" s="27" t="s">
        <v>152</v>
      </c>
      <c r="D109" s="28" t="s">
        <v>145</v>
      </c>
      <c r="E109" s="29">
        <v>1</v>
      </c>
      <c r="F109" s="186">
        <v>0</v>
      </c>
      <c r="G109" s="30">
        <f t="shared" si="0"/>
        <v>0</v>
      </c>
    </row>
    <row r="110" spans="1:7" ht="12.75">
      <c r="A110" s="25">
        <v>29</v>
      </c>
      <c r="B110" s="26" t="s">
        <v>153</v>
      </c>
      <c r="C110" s="27" t="s">
        <v>154</v>
      </c>
      <c r="D110" s="28" t="s">
        <v>73</v>
      </c>
      <c r="E110" s="29">
        <v>9.88</v>
      </c>
      <c r="F110" s="186">
        <v>0</v>
      </c>
      <c r="G110" s="30">
        <f t="shared" si="0"/>
        <v>0</v>
      </c>
    </row>
    <row r="111" spans="1:7" ht="12.75">
      <c r="A111" s="25">
        <v>30</v>
      </c>
      <c r="B111" s="26" t="s">
        <v>155</v>
      </c>
      <c r="C111" s="27" t="s">
        <v>156</v>
      </c>
      <c r="D111" s="28" t="s">
        <v>145</v>
      </c>
      <c r="E111" s="29">
        <v>2</v>
      </c>
      <c r="F111" s="186">
        <v>0</v>
      </c>
      <c r="G111" s="30">
        <f t="shared" si="0"/>
        <v>0</v>
      </c>
    </row>
    <row r="112" spans="1:7" ht="22.5">
      <c r="A112" s="25">
        <v>31</v>
      </c>
      <c r="B112" s="26" t="s">
        <v>157</v>
      </c>
      <c r="C112" s="27" t="s">
        <v>158</v>
      </c>
      <c r="D112" s="28" t="s">
        <v>73</v>
      </c>
      <c r="E112" s="29">
        <v>9.15</v>
      </c>
      <c r="F112" s="186">
        <v>0</v>
      </c>
      <c r="G112" s="30">
        <f t="shared" si="0"/>
        <v>0</v>
      </c>
    </row>
    <row r="113" spans="1:7" ht="12.75">
      <c r="A113" s="25">
        <v>32</v>
      </c>
      <c r="B113" s="26" t="s">
        <v>159</v>
      </c>
      <c r="C113" s="27" t="s">
        <v>160</v>
      </c>
      <c r="D113" s="28" t="s">
        <v>145</v>
      </c>
      <c r="E113" s="29">
        <v>1</v>
      </c>
      <c r="F113" s="186">
        <v>0</v>
      </c>
      <c r="G113" s="30">
        <f t="shared" si="0"/>
        <v>0</v>
      </c>
    </row>
    <row r="114" spans="1:7" ht="12.75">
      <c r="A114" s="25">
        <v>33</v>
      </c>
      <c r="B114" s="26" t="s">
        <v>161</v>
      </c>
      <c r="C114" s="27" t="s">
        <v>162</v>
      </c>
      <c r="D114" s="28" t="s">
        <v>145</v>
      </c>
      <c r="E114" s="29">
        <v>2</v>
      </c>
      <c r="F114" s="186">
        <v>0</v>
      </c>
      <c r="G114" s="30">
        <f t="shared" si="0"/>
        <v>0</v>
      </c>
    </row>
    <row r="115" spans="1:7" ht="12.75">
      <c r="A115" s="25">
        <v>34</v>
      </c>
      <c r="B115" s="26" t="s">
        <v>163</v>
      </c>
      <c r="C115" s="27" t="s">
        <v>164</v>
      </c>
      <c r="D115" s="28" t="s">
        <v>145</v>
      </c>
      <c r="E115" s="29">
        <v>1</v>
      </c>
      <c r="F115" s="186">
        <v>0</v>
      </c>
      <c r="G115" s="30">
        <f t="shared" si="0"/>
        <v>0</v>
      </c>
    </row>
    <row r="116" spans="1:7" ht="22.5">
      <c r="A116" s="25">
        <v>35</v>
      </c>
      <c r="B116" s="26" t="s">
        <v>165</v>
      </c>
      <c r="C116" s="27" t="s">
        <v>166</v>
      </c>
      <c r="D116" s="28" t="s">
        <v>89</v>
      </c>
      <c r="E116" s="29">
        <v>19.63</v>
      </c>
      <c r="F116" s="186">
        <v>0</v>
      </c>
      <c r="G116" s="30">
        <f t="shared" si="0"/>
        <v>0</v>
      </c>
    </row>
    <row r="117" spans="1:7" ht="12.75">
      <c r="A117" s="31"/>
      <c r="B117" s="32"/>
      <c r="C117" s="231" t="s">
        <v>167</v>
      </c>
      <c r="D117" s="232"/>
      <c r="E117" s="33">
        <v>19.63</v>
      </c>
      <c r="F117" s="34"/>
      <c r="G117" s="35"/>
    </row>
    <row r="118" spans="1:7" ht="12.75">
      <c r="A118" s="36"/>
      <c r="B118" s="37" t="s">
        <v>31</v>
      </c>
      <c r="C118" s="38" t="s">
        <v>168</v>
      </c>
      <c r="D118" s="39"/>
      <c r="E118" s="40"/>
      <c r="F118" s="41"/>
      <c r="G118" s="42"/>
    </row>
    <row r="119" spans="1:7" ht="12.75">
      <c r="A119" s="19" t="s">
        <v>12</v>
      </c>
      <c r="B119" s="20" t="s">
        <v>169</v>
      </c>
      <c r="C119" s="21" t="s">
        <v>170</v>
      </c>
      <c r="D119" s="22"/>
      <c r="E119" s="23"/>
      <c r="F119" s="23"/>
      <c r="G119" s="24"/>
    </row>
    <row r="120" spans="1:7" ht="12.75">
      <c r="A120" s="25">
        <v>36</v>
      </c>
      <c r="B120" s="26" t="s">
        <v>171</v>
      </c>
      <c r="C120" s="27" t="s">
        <v>172</v>
      </c>
      <c r="D120" s="28" t="s">
        <v>145</v>
      </c>
      <c r="E120" s="29">
        <v>1</v>
      </c>
      <c r="F120" s="186">
        <v>0</v>
      </c>
      <c r="G120" s="30">
        <f>E120*F120</f>
        <v>0</v>
      </c>
    </row>
    <row r="121" spans="1:7" ht="12.75">
      <c r="A121" s="36"/>
      <c r="B121" s="37" t="s">
        <v>31</v>
      </c>
      <c r="C121" s="38" t="s">
        <v>173</v>
      </c>
      <c r="D121" s="39"/>
      <c r="E121" s="40"/>
      <c r="F121" s="41"/>
      <c r="G121" s="42"/>
    </row>
    <row r="122" spans="1:7" ht="12.75">
      <c r="A122" s="19" t="s">
        <v>12</v>
      </c>
      <c r="B122" s="20" t="s">
        <v>174</v>
      </c>
      <c r="C122" s="21" t="s">
        <v>175</v>
      </c>
      <c r="D122" s="22"/>
      <c r="E122" s="23"/>
      <c r="F122" s="23"/>
      <c r="G122" s="24"/>
    </row>
    <row r="123" spans="1:7" ht="12.75">
      <c r="A123" s="25">
        <v>37</v>
      </c>
      <c r="B123" s="26" t="s">
        <v>176</v>
      </c>
      <c r="C123" s="27" t="s">
        <v>177</v>
      </c>
      <c r="D123" s="28" t="s">
        <v>145</v>
      </c>
      <c r="E123" s="29">
        <v>20</v>
      </c>
      <c r="F123" s="186">
        <v>0</v>
      </c>
      <c r="G123" s="30">
        <f>E123*F123</f>
        <v>0</v>
      </c>
    </row>
    <row r="124" spans="1:7" ht="12.75">
      <c r="A124" s="25">
        <v>38</v>
      </c>
      <c r="B124" s="26" t="s">
        <v>178</v>
      </c>
      <c r="C124" s="27" t="s">
        <v>179</v>
      </c>
      <c r="D124" s="28" t="s">
        <v>145</v>
      </c>
      <c r="E124" s="29">
        <v>7</v>
      </c>
      <c r="F124" s="186">
        <v>0</v>
      </c>
      <c r="G124" s="30">
        <f>E124*F124</f>
        <v>0</v>
      </c>
    </row>
    <row r="125" spans="1:7" ht="12.75">
      <c r="A125" s="25">
        <v>39</v>
      </c>
      <c r="B125" s="26" t="s">
        <v>180</v>
      </c>
      <c r="C125" s="27" t="s">
        <v>181</v>
      </c>
      <c r="D125" s="28" t="s">
        <v>145</v>
      </c>
      <c r="E125" s="29">
        <v>1</v>
      </c>
      <c r="F125" s="186">
        <v>0</v>
      </c>
      <c r="G125" s="30">
        <f>E125*F125</f>
        <v>0</v>
      </c>
    </row>
    <row r="126" spans="1:7" ht="12.75">
      <c r="A126" s="25">
        <v>40</v>
      </c>
      <c r="B126" s="26" t="s">
        <v>182</v>
      </c>
      <c r="C126" s="27" t="s">
        <v>183</v>
      </c>
      <c r="D126" s="28" t="s">
        <v>145</v>
      </c>
      <c r="E126" s="29">
        <v>2</v>
      </c>
      <c r="F126" s="186">
        <v>0</v>
      </c>
      <c r="G126" s="30">
        <f>E126*F126</f>
        <v>0</v>
      </c>
    </row>
    <row r="127" spans="1:7" ht="12.75">
      <c r="A127" s="36"/>
      <c r="B127" s="37" t="s">
        <v>31</v>
      </c>
      <c r="C127" s="38" t="s">
        <v>184</v>
      </c>
      <c r="D127" s="39"/>
      <c r="E127" s="40"/>
      <c r="F127" s="41"/>
      <c r="G127" s="42"/>
    </row>
    <row r="128" spans="1:7" ht="12.75">
      <c r="A128" s="19" t="s">
        <v>12</v>
      </c>
      <c r="B128" s="20" t="s">
        <v>185</v>
      </c>
      <c r="C128" s="21" t="s">
        <v>186</v>
      </c>
      <c r="D128" s="22"/>
      <c r="E128" s="23"/>
      <c r="F128" s="23"/>
      <c r="G128" s="24"/>
    </row>
    <row r="129" spans="1:7" ht="22.5">
      <c r="A129" s="25">
        <v>41</v>
      </c>
      <c r="B129" s="26" t="s">
        <v>187</v>
      </c>
      <c r="C129" s="27" t="s">
        <v>188</v>
      </c>
      <c r="D129" s="28" t="s">
        <v>145</v>
      </c>
      <c r="E129" s="29">
        <v>1</v>
      </c>
      <c r="F129" s="186">
        <v>0</v>
      </c>
      <c r="G129" s="30">
        <f>E129*F129</f>
        <v>0</v>
      </c>
    </row>
    <row r="130" spans="1:7" ht="12.75">
      <c r="A130" s="36"/>
      <c r="B130" s="37" t="s">
        <v>31</v>
      </c>
      <c r="C130" s="38" t="s">
        <v>189</v>
      </c>
      <c r="D130" s="39"/>
      <c r="E130" s="40"/>
      <c r="F130" s="41"/>
      <c r="G130" s="42"/>
    </row>
    <row r="131" spans="1:7" ht="12.75">
      <c r="A131" s="19" t="s">
        <v>12</v>
      </c>
      <c r="B131" s="20" t="s">
        <v>190</v>
      </c>
      <c r="C131" s="21" t="s">
        <v>191</v>
      </c>
      <c r="D131" s="22"/>
      <c r="E131" s="23"/>
      <c r="F131" s="187"/>
      <c r="G131" s="24"/>
    </row>
    <row r="132" spans="1:7" ht="12.75">
      <c r="A132" s="25">
        <v>42</v>
      </c>
      <c r="B132" s="26" t="s">
        <v>192</v>
      </c>
      <c r="C132" s="27" t="s">
        <v>193</v>
      </c>
      <c r="D132" s="28" t="s">
        <v>145</v>
      </c>
      <c r="E132" s="29">
        <v>1</v>
      </c>
      <c r="F132" s="186">
        <v>0</v>
      </c>
      <c r="G132" s="30">
        <f>E132*F132</f>
        <v>0</v>
      </c>
    </row>
    <row r="133" spans="1:7" ht="12.75">
      <c r="A133" s="36"/>
      <c r="B133" s="37" t="s">
        <v>31</v>
      </c>
      <c r="C133" s="38" t="s">
        <v>194</v>
      </c>
      <c r="D133" s="39"/>
      <c r="E133" s="40"/>
      <c r="F133" s="41"/>
      <c r="G133" s="42"/>
    </row>
    <row r="134" spans="1:7" ht="12.75">
      <c r="A134" s="12"/>
      <c r="B134" s="1"/>
      <c r="C134" s="1"/>
      <c r="D134" s="1"/>
      <c r="E134" s="13"/>
      <c r="F134" s="1"/>
      <c r="G134" s="14"/>
    </row>
    <row r="135" spans="1:7" ht="12.75">
      <c r="A135" s="15" t="s">
        <v>5</v>
      </c>
      <c r="B135" s="16" t="s">
        <v>6</v>
      </c>
      <c r="C135" s="16" t="s">
        <v>7</v>
      </c>
      <c r="D135" s="16" t="s">
        <v>8</v>
      </c>
      <c r="E135" s="17" t="s">
        <v>9</v>
      </c>
      <c r="F135" s="16" t="s">
        <v>10</v>
      </c>
      <c r="G135" s="18"/>
    </row>
    <row r="136" spans="1:7" ht="12.75">
      <c r="A136" s="19" t="s">
        <v>12</v>
      </c>
      <c r="B136" s="20" t="s">
        <v>195</v>
      </c>
      <c r="C136" s="21" t="s">
        <v>196</v>
      </c>
      <c r="D136" s="22"/>
      <c r="E136" s="23"/>
      <c r="F136" s="23"/>
      <c r="G136" s="24"/>
    </row>
    <row r="137" spans="1:7" ht="12.75">
      <c r="A137" s="25">
        <v>1</v>
      </c>
      <c r="B137" s="26" t="s">
        <v>197</v>
      </c>
      <c r="C137" s="27" t="s">
        <v>198</v>
      </c>
      <c r="D137" s="28" t="s">
        <v>199</v>
      </c>
      <c r="E137" s="29">
        <v>1</v>
      </c>
      <c r="F137" s="186">
        <v>0</v>
      </c>
      <c r="G137" s="30">
        <f>E137*F137</f>
        <v>0</v>
      </c>
    </row>
    <row r="138" spans="1:7" ht="12.75">
      <c r="A138" s="31"/>
      <c r="B138" s="43"/>
      <c r="C138" s="239" t="s">
        <v>200</v>
      </c>
      <c r="D138" s="240"/>
      <c r="E138" s="240"/>
      <c r="F138" s="240"/>
      <c r="G138" s="241"/>
    </row>
    <row r="139" spans="1:7" ht="12.75">
      <c r="A139" s="25">
        <v>2</v>
      </c>
      <c r="B139" s="26" t="s">
        <v>201</v>
      </c>
      <c r="C139" s="27" t="s">
        <v>202</v>
      </c>
      <c r="D139" s="28" t="s">
        <v>199</v>
      </c>
      <c r="E139" s="29">
        <v>1</v>
      </c>
      <c r="F139" s="186">
        <v>0</v>
      </c>
      <c r="G139" s="30">
        <f>E139*F139</f>
        <v>0</v>
      </c>
    </row>
    <row r="140" spans="1:7" ht="22.5">
      <c r="A140" s="25">
        <v>3</v>
      </c>
      <c r="B140" s="26" t="s">
        <v>203</v>
      </c>
      <c r="C140" s="27" t="s">
        <v>204</v>
      </c>
      <c r="D140" s="28" t="s">
        <v>73</v>
      </c>
      <c r="E140" s="29">
        <v>55</v>
      </c>
      <c r="F140" s="186">
        <v>0</v>
      </c>
      <c r="G140" s="30">
        <f>E140*F140</f>
        <v>0</v>
      </c>
    </row>
    <row r="141" spans="1:7" ht="12.75">
      <c r="A141" s="31"/>
      <c r="B141" s="32"/>
      <c r="C141" s="231" t="s">
        <v>205</v>
      </c>
      <c r="D141" s="232"/>
      <c r="E141" s="33">
        <v>0</v>
      </c>
      <c r="F141" s="34"/>
      <c r="G141" s="35"/>
    </row>
    <row r="142" spans="1:7" ht="12.75">
      <c r="A142" s="31"/>
      <c r="B142" s="32"/>
      <c r="C142" s="231" t="s">
        <v>206</v>
      </c>
      <c r="D142" s="232"/>
      <c r="E142" s="33">
        <v>55</v>
      </c>
      <c r="F142" s="34"/>
      <c r="G142" s="35"/>
    </row>
    <row r="143" spans="1:7" ht="12.75">
      <c r="A143" s="25">
        <v>4</v>
      </c>
      <c r="B143" s="26" t="s">
        <v>207</v>
      </c>
      <c r="C143" s="27" t="s">
        <v>208</v>
      </c>
      <c r="D143" s="28" t="s">
        <v>209</v>
      </c>
      <c r="E143" s="29">
        <v>1</v>
      </c>
      <c r="F143" s="186">
        <v>0</v>
      </c>
      <c r="G143" s="30">
        <f>E143*F143</f>
        <v>0</v>
      </c>
    </row>
    <row r="144" spans="1:7" ht="12.75">
      <c r="A144" s="31"/>
      <c r="B144" s="43"/>
      <c r="C144" s="239" t="s">
        <v>210</v>
      </c>
      <c r="D144" s="240"/>
      <c r="E144" s="240"/>
      <c r="F144" s="240"/>
      <c r="G144" s="241"/>
    </row>
    <row r="145" spans="1:7" ht="22.5">
      <c r="A145" s="25">
        <v>5</v>
      </c>
      <c r="B145" s="26" t="s">
        <v>211</v>
      </c>
      <c r="C145" s="27" t="s">
        <v>212</v>
      </c>
      <c r="D145" s="28" t="s">
        <v>209</v>
      </c>
      <c r="E145" s="29">
        <v>1</v>
      </c>
      <c r="F145" s="186">
        <v>0</v>
      </c>
      <c r="G145" s="30">
        <f>E145*F145</f>
        <v>0</v>
      </c>
    </row>
    <row r="146" spans="1:7" ht="12.75">
      <c r="A146" s="31"/>
      <c r="B146" s="32"/>
      <c r="C146" s="231" t="s">
        <v>213</v>
      </c>
      <c r="D146" s="232"/>
      <c r="E146" s="33">
        <v>0</v>
      </c>
      <c r="F146" s="34"/>
      <c r="G146" s="35"/>
    </row>
    <row r="147" spans="1:7" ht="12.75">
      <c r="A147" s="31"/>
      <c r="B147" s="32"/>
      <c r="C147" s="231" t="s">
        <v>214</v>
      </c>
      <c r="D147" s="232"/>
      <c r="E147" s="33">
        <v>1</v>
      </c>
      <c r="F147" s="34"/>
      <c r="G147" s="35"/>
    </row>
    <row r="148" spans="1:7" ht="12.75">
      <c r="A148" s="36"/>
      <c r="B148" s="37" t="s">
        <v>31</v>
      </c>
      <c r="C148" s="38" t="s">
        <v>215</v>
      </c>
      <c r="D148" s="39"/>
      <c r="E148" s="40"/>
      <c r="F148" s="41"/>
      <c r="G148" s="42"/>
    </row>
    <row r="149" spans="1:7" ht="12.75">
      <c r="A149" s="19" t="s">
        <v>12</v>
      </c>
      <c r="B149" s="20" t="s">
        <v>216</v>
      </c>
      <c r="C149" s="21" t="s">
        <v>217</v>
      </c>
      <c r="D149" s="22"/>
      <c r="E149" s="23"/>
      <c r="F149" s="23"/>
      <c r="G149" s="24"/>
    </row>
    <row r="150" spans="1:7" ht="12.75">
      <c r="A150" s="25">
        <v>6</v>
      </c>
      <c r="B150" s="26" t="s">
        <v>218</v>
      </c>
      <c r="C150" s="27" t="s">
        <v>219</v>
      </c>
      <c r="D150" s="28" t="s">
        <v>199</v>
      </c>
      <c r="E150" s="29">
        <v>1</v>
      </c>
      <c r="F150" s="186">
        <v>0</v>
      </c>
      <c r="G150" s="30">
        <f>E150*F150</f>
        <v>0</v>
      </c>
    </row>
    <row r="151" spans="1:7" ht="12.75">
      <c r="A151" s="31"/>
      <c r="B151" s="43"/>
      <c r="C151" s="239" t="s">
        <v>220</v>
      </c>
      <c r="D151" s="240"/>
      <c r="E151" s="240"/>
      <c r="F151" s="240"/>
      <c r="G151" s="241"/>
    </row>
    <row r="152" spans="1:7" ht="12.75">
      <c r="A152" s="25">
        <v>7</v>
      </c>
      <c r="B152" s="26" t="s">
        <v>221</v>
      </c>
      <c r="C152" s="27" t="s">
        <v>222</v>
      </c>
      <c r="D152" s="28" t="s">
        <v>199</v>
      </c>
      <c r="E152" s="29">
        <v>1</v>
      </c>
      <c r="F152" s="186">
        <v>0</v>
      </c>
      <c r="G152" s="30">
        <f>E152*F152</f>
        <v>0</v>
      </c>
    </row>
    <row r="153" spans="1:7" ht="12.75">
      <c r="A153" s="31"/>
      <c r="B153" s="43"/>
      <c r="C153" s="239" t="s">
        <v>223</v>
      </c>
      <c r="D153" s="240"/>
      <c r="E153" s="240"/>
      <c r="F153" s="240"/>
      <c r="G153" s="241"/>
    </row>
    <row r="154" spans="1:7" ht="12.75">
      <c r="A154" s="36"/>
      <c r="B154" s="37" t="s">
        <v>31</v>
      </c>
      <c r="C154" s="38" t="s">
        <v>224</v>
      </c>
      <c r="D154" s="39"/>
      <c r="E154" s="40"/>
      <c r="F154" s="41"/>
      <c r="G154" s="42"/>
    </row>
    <row r="155" spans="1:7" ht="12.75">
      <c r="A155" s="19" t="s">
        <v>12</v>
      </c>
      <c r="B155" s="20" t="s">
        <v>225</v>
      </c>
      <c r="C155" s="21" t="s">
        <v>226</v>
      </c>
      <c r="D155" s="22"/>
      <c r="E155" s="23"/>
      <c r="F155" s="23"/>
      <c r="G155" s="24"/>
    </row>
    <row r="156" spans="1:7" ht="12.75">
      <c r="A156" s="25">
        <v>8</v>
      </c>
      <c r="B156" s="26" t="s">
        <v>227</v>
      </c>
      <c r="C156" s="27" t="s">
        <v>228</v>
      </c>
      <c r="D156" s="28"/>
      <c r="E156" s="29">
        <v>0</v>
      </c>
      <c r="F156" s="186">
        <v>0</v>
      </c>
      <c r="G156" s="30">
        <f>E156*F156</f>
        <v>0</v>
      </c>
    </row>
    <row r="157" spans="1:7" ht="12.75">
      <c r="A157" s="31"/>
      <c r="B157" s="32"/>
      <c r="C157" s="231" t="s">
        <v>229</v>
      </c>
      <c r="D157" s="232"/>
      <c r="E157" s="33">
        <v>0</v>
      </c>
      <c r="F157" s="34"/>
      <c r="G157" s="35"/>
    </row>
    <row r="158" spans="1:7" ht="12.75">
      <c r="A158" s="25">
        <v>9</v>
      </c>
      <c r="B158" s="26" t="s">
        <v>230</v>
      </c>
      <c r="C158" s="27" t="s">
        <v>231</v>
      </c>
      <c r="D158" s="28" t="s">
        <v>145</v>
      </c>
      <c r="E158" s="29">
        <v>1</v>
      </c>
      <c r="F158" s="186">
        <v>0</v>
      </c>
      <c r="G158" s="30">
        <f>E158*F158</f>
        <v>0</v>
      </c>
    </row>
    <row r="159" spans="1:7" ht="12.75">
      <c r="A159" s="25">
        <v>10</v>
      </c>
      <c r="B159" s="26" t="s">
        <v>232</v>
      </c>
      <c r="C159" s="27" t="s">
        <v>233</v>
      </c>
      <c r="D159" s="28" t="s">
        <v>145</v>
      </c>
      <c r="E159" s="29">
        <v>1</v>
      </c>
      <c r="F159" s="186">
        <v>0</v>
      </c>
      <c r="G159" s="30">
        <f>E159*F159</f>
        <v>0</v>
      </c>
    </row>
    <row r="160" spans="1:7" ht="12.75">
      <c r="A160" s="25">
        <v>11</v>
      </c>
      <c r="B160" s="26" t="s">
        <v>234</v>
      </c>
      <c r="C160" s="27" t="s">
        <v>235</v>
      </c>
      <c r="D160" s="28" t="s">
        <v>145</v>
      </c>
      <c r="E160" s="29">
        <v>1</v>
      </c>
      <c r="F160" s="186">
        <v>0</v>
      </c>
      <c r="G160" s="30">
        <f>E160*F160</f>
        <v>0</v>
      </c>
    </row>
    <row r="161" spans="1:7" ht="12.75">
      <c r="A161" s="25">
        <v>12</v>
      </c>
      <c r="B161" s="26" t="s">
        <v>236</v>
      </c>
      <c r="C161" s="27" t="s">
        <v>237</v>
      </c>
      <c r="D161" s="28" t="s">
        <v>145</v>
      </c>
      <c r="E161" s="29">
        <v>1</v>
      </c>
      <c r="F161" s="186">
        <v>0</v>
      </c>
      <c r="G161" s="30">
        <f>E161*F161</f>
        <v>0</v>
      </c>
    </row>
    <row r="162" spans="1:7" ht="13.5" thickBot="1">
      <c r="A162" s="25">
        <v>13</v>
      </c>
      <c r="B162" s="26" t="s">
        <v>238</v>
      </c>
      <c r="C162" s="27" t="s">
        <v>239</v>
      </c>
      <c r="D162" s="28" t="s">
        <v>145</v>
      </c>
      <c r="E162" s="29">
        <v>1</v>
      </c>
      <c r="F162" s="186">
        <v>0</v>
      </c>
      <c r="G162" s="30">
        <f>E162*F162</f>
        <v>0</v>
      </c>
    </row>
    <row r="163" spans="1:7" ht="51.75" customHeight="1" thickBot="1">
      <c r="A163" s="36"/>
      <c r="B163" s="37" t="s">
        <v>31</v>
      </c>
      <c r="C163" s="38" t="s">
        <v>240</v>
      </c>
      <c r="D163" s="39"/>
      <c r="E163" s="40"/>
      <c r="F163" s="242">
        <f>SUM(G155:G162)</f>
        <v>0</v>
      </c>
      <c r="G163" s="243"/>
    </row>
    <row r="164" spans="1:8" ht="21" customHeight="1" thickBot="1">
      <c r="A164" s="100"/>
      <c r="B164" s="100"/>
      <c r="C164" s="101" t="s">
        <v>241</v>
      </c>
      <c r="D164" s="100"/>
      <c r="E164" s="100"/>
      <c r="F164" s="100"/>
      <c r="G164" s="100"/>
      <c r="H164" s="100"/>
    </row>
    <row r="165" spans="1:8" ht="13.5" thickTop="1">
      <c r="A165" s="233" t="s">
        <v>242</v>
      </c>
      <c r="B165" s="235" t="s">
        <v>243</v>
      </c>
      <c r="C165" s="233" t="s">
        <v>244</v>
      </c>
      <c r="D165" s="238" t="s">
        <v>245</v>
      </c>
      <c r="E165" s="228" t="s">
        <v>246</v>
      </c>
      <c r="F165" s="228" t="s">
        <v>247</v>
      </c>
      <c r="G165" s="228" t="s">
        <v>248</v>
      </c>
      <c r="H165" s="228" t="s">
        <v>249</v>
      </c>
    </row>
    <row r="166" spans="1:8" ht="21" customHeight="1" thickBot="1">
      <c r="A166" s="234"/>
      <c r="B166" s="236"/>
      <c r="C166" s="237"/>
      <c r="D166" s="236"/>
      <c r="E166" s="229"/>
      <c r="F166" s="230"/>
      <c r="G166" s="230"/>
      <c r="H166" s="230"/>
    </row>
    <row r="167" spans="1:8" ht="13.5" thickTop="1">
      <c r="A167" s="44"/>
      <c r="B167" s="45"/>
      <c r="C167" s="46"/>
      <c r="D167" s="45"/>
      <c r="E167" s="47"/>
      <c r="F167" s="48"/>
      <c r="G167" s="48"/>
      <c r="H167" s="48"/>
    </row>
    <row r="168" spans="1:8" ht="12.75">
      <c r="A168" s="49"/>
      <c r="B168" s="50"/>
      <c r="C168" s="51"/>
      <c r="D168" s="52"/>
      <c r="E168" s="53"/>
      <c r="F168" s="54"/>
      <c r="G168" s="55"/>
      <c r="H168" s="56"/>
    </row>
    <row r="169" spans="1:8" ht="12.75">
      <c r="A169" s="49"/>
      <c r="B169" s="57" t="s">
        <v>250</v>
      </c>
      <c r="C169" s="51"/>
      <c r="D169" s="52"/>
      <c r="E169" s="53"/>
      <c r="F169" s="54"/>
      <c r="G169" s="55"/>
      <c r="H169" s="56"/>
    </row>
    <row r="170" spans="1:8" ht="12.75">
      <c r="A170" s="49"/>
      <c r="B170" s="50"/>
      <c r="C170" s="51"/>
      <c r="D170" s="52"/>
      <c r="E170" s="53"/>
      <c r="F170" s="54"/>
      <c r="G170" s="55"/>
      <c r="H170" s="56"/>
    </row>
    <row r="171" spans="1:8" ht="12.75">
      <c r="A171" s="49"/>
      <c r="B171" s="58"/>
      <c r="C171" s="51"/>
      <c r="D171" s="52"/>
      <c r="E171" s="53"/>
      <c r="F171" s="54"/>
      <c r="G171" s="55"/>
      <c r="H171" s="56"/>
    </row>
    <row r="172" spans="1:8" ht="12.75">
      <c r="A172" s="49"/>
      <c r="B172" s="58"/>
      <c r="C172" s="51"/>
      <c r="D172" s="52"/>
      <c r="E172" s="53"/>
      <c r="F172" s="54"/>
      <c r="G172" s="55"/>
      <c r="H172" s="56"/>
    </row>
    <row r="173" spans="1:8" ht="33.75">
      <c r="A173" s="226" t="s">
        <v>251</v>
      </c>
      <c r="B173" s="59" t="s">
        <v>252</v>
      </c>
      <c r="C173" s="227" t="s">
        <v>145</v>
      </c>
      <c r="D173" s="223">
        <v>1</v>
      </c>
      <c r="E173" s="188">
        <v>0</v>
      </c>
      <c r="F173" s="189"/>
      <c r="G173" s="190">
        <f>D173*E173</f>
        <v>0</v>
      </c>
      <c r="H173" s="189"/>
    </row>
    <row r="174" spans="1:8" ht="22.5">
      <c r="A174" s="226"/>
      <c r="B174" s="58" t="s">
        <v>253</v>
      </c>
      <c r="C174" s="227"/>
      <c r="D174" s="223"/>
      <c r="E174" s="191"/>
      <c r="F174" s="192">
        <v>0</v>
      </c>
      <c r="G174" s="193"/>
      <c r="H174" s="194">
        <f>D173*F174</f>
        <v>0</v>
      </c>
    </row>
    <row r="175" spans="1:8" ht="12.75">
      <c r="A175" s="49"/>
      <c r="B175" s="58" t="s">
        <v>254</v>
      </c>
      <c r="C175" s="51"/>
      <c r="D175" s="52"/>
      <c r="E175" s="195"/>
      <c r="F175" s="196"/>
      <c r="G175" s="197"/>
      <c r="H175" s="198"/>
    </row>
    <row r="176" spans="1:8" ht="12.75">
      <c r="A176" s="49"/>
      <c r="B176" s="58"/>
      <c r="C176" s="51"/>
      <c r="D176" s="52"/>
      <c r="E176" s="195"/>
      <c r="F176" s="196"/>
      <c r="G176" s="197"/>
      <c r="H176" s="198"/>
    </row>
    <row r="177" spans="1:8" ht="33.75">
      <c r="A177" s="226" t="s">
        <v>255</v>
      </c>
      <c r="B177" s="59" t="s">
        <v>256</v>
      </c>
      <c r="C177" s="227" t="s">
        <v>145</v>
      </c>
      <c r="D177" s="223">
        <v>1</v>
      </c>
      <c r="E177" s="192">
        <v>0</v>
      </c>
      <c r="F177" s="189"/>
      <c r="G177" s="190">
        <f>D177*E177</f>
        <v>0</v>
      </c>
      <c r="H177" s="189"/>
    </row>
    <row r="178" spans="1:8" ht="33.75">
      <c r="A178" s="226"/>
      <c r="B178" s="58" t="s">
        <v>257</v>
      </c>
      <c r="C178" s="227"/>
      <c r="D178" s="223"/>
      <c r="E178" s="195"/>
      <c r="F178" s="192">
        <v>0</v>
      </c>
      <c r="G178" s="193"/>
      <c r="H178" s="194">
        <f>D177*F178</f>
        <v>0</v>
      </c>
    </row>
    <row r="179" spans="1:8" ht="12.75">
      <c r="A179" s="49"/>
      <c r="B179" s="58"/>
      <c r="C179" s="51"/>
      <c r="D179" s="52"/>
      <c r="E179" s="195"/>
      <c r="F179" s="196"/>
      <c r="G179" s="197"/>
      <c r="H179" s="198"/>
    </row>
    <row r="180" spans="1:8" ht="22.5">
      <c r="A180" s="226" t="s">
        <v>258</v>
      </c>
      <c r="B180" s="59" t="s">
        <v>259</v>
      </c>
      <c r="C180" s="227" t="s">
        <v>260</v>
      </c>
      <c r="D180" s="223">
        <v>1</v>
      </c>
      <c r="E180" s="188">
        <v>0</v>
      </c>
      <c r="F180" s="189"/>
      <c r="G180" s="190">
        <f>D180*E180</f>
        <v>0</v>
      </c>
      <c r="H180" s="189"/>
    </row>
    <row r="181" spans="1:8" ht="12.75">
      <c r="A181" s="226"/>
      <c r="B181" s="58" t="s">
        <v>261</v>
      </c>
      <c r="C181" s="227"/>
      <c r="D181" s="223"/>
      <c r="E181" s="191"/>
      <c r="F181" s="192">
        <v>0</v>
      </c>
      <c r="G181" s="193"/>
      <c r="H181" s="194">
        <f>D180*F181</f>
        <v>0</v>
      </c>
    </row>
    <row r="182" spans="1:8" ht="22.5">
      <c r="A182" s="49"/>
      <c r="B182" s="58" t="s">
        <v>262</v>
      </c>
      <c r="C182" s="51"/>
      <c r="D182" s="52"/>
      <c r="E182" s="195"/>
      <c r="F182" s="196"/>
      <c r="G182" s="197"/>
      <c r="H182" s="198"/>
    </row>
    <row r="183" spans="1:8" ht="12.75">
      <c r="A183" s="49"/>
      <c r="B183" s="58"/>
      <c r="C183" s="51"/>
      <c r="D183" s="52"/>
      <c r="E183" s="195"/>
      <c r="F183" s="196"/>
      <c r="G183" s="197"/>
      <c r="H183" s="198"/>
    </row>
    <row r="184" spans="1:8" ht="12.75">
      <c r="A184" s="226" t="s">
        <v>263</v>
      </c>
      <c r="B184" s="59" t="s">
        <v>264</v>
      </c>
      <c r="C184" s="227" t="s">
        <v>73</v>
      </c>
      <c r="D184" s="223">
        <v>1</v>
      </c>
      <c r="E184" s="188">
        <v>0</v>
      </c>
      <c r="F184" s="189"/>
      <c r="G184" s="190">
        <f>D184*E184</f>
        <v>0</v>
      </c>
      <c r="H184" s="189"/>
    </row>
    <row r="185" spans="1:8" ht="22.5">
      <c r="A185" s="226"/>
      <c r="B185" s="58" t="s">
        <v>265</v>
      </c>
      <c r="C185" s="227"/>
      <c r="D185" s="223"/>
      <c r="E185" s="191"/>
      <c r="F185" s="192">
        <v>0</v>
      </c>
      <c r="G185" s="193"/>
      <c r="H185" s="194">
        <f>D184*F185</f>
        <v>0</v>
      </c>
    </row>
    <row r="186" spans="1:8" ht="22.5">
      <c r="A186" s="49"/>
      <c r="B186" s="58" t="s">
        <v>266</v>
      </c>
      <c r="C186" s="51"/>
      <c r="D186" s="52"/>
      <c r="E186" s="195"/>
      <c r="F186" s="196"/>
      <c r="G186" s="197"/>
      <c r="H186" s="198"/>
    </row>
    <row r="187" spans="1:8" ht="22.5">
      <c r="A187" s="49"/>
      <c r="B187" s="58" t="s">
        <v>267</v>
      </c>
      <c r="C187" s="51"/>
      <c r="D187" s="52"/>
      <c r="E187" s="195"/>
      <c r="F187" s="196"/>
      <c r="G187" s="197"/>
      <c r="H187" s="198"/>
    </row>
    <row r="188" spans="1:8" ht="12.75">
      <c r="A188" s="49"/>
      <c r="B188" s="58"/>
      <c r="C188" s="51"/>
      <c r="D188" s="52"/>
      <c r="E188" s="195"/>
      <c r="F188" s="196"/>
      <c r="G188" s="197"/>
      <c r="H188" s="198"/>
    </row>
    <row r="189" spans="1:8" ht="12.75">
      <c r="A189" s="224" t="s">
        <v>268</v>
      </c>
      <c r="B189" s="60" t="s">
        <v>269</v>
      </c>
      <c r="C189" s="225" t="s">
        <v>270</v>
      </c>
      <c r="D189" s="223">
        <v>1</v>
      </c>
      <c r="E189" s="192">
        <v>0</v>
      </c>
      <c r="F189" s="192">
        <v>0</v>
      </c>
      <c r="G189" s="199">
        <f>D189*E189</f>
        <v>0</v>
      </c>
      <c r="H189" s="198">
        <f>D189*F189</f>
        <v>0</v>
      </c>
    </row>
    <row r="190" spans="1:8" ht="12.75">
      <c r="A190" s="224"/>
      <c r="B190" s="60" t="s">
        <v>271</v>
      </c>
      <c r="C190" s="225"/>
      <c r="D190" s="223"/>
      <c r="E190" s="61"/>
      <c r="F190" s="61"/>
      <c r="G190" s="63"/>
      <c r="H190" s="62"/>
    </row>
    <row r="191" spans="1:8" ht="12.75">
      <c r="A191" s="49"/>
      <c r="B191" s="58"/>
      <c r="C191" s="51"/>
      <c r="D191" s="52"/>
      <c r="E191" s="53"/>
      <c r="F191" s="54"/>
      <c r="G191" s="55"/>
      <c r="H191" s="56"/>
    </row>
    <row r="192" spans="2:7" ht="12.75">
      <c r="B192" s="64" t="s">
        <v>273</v>
      </c>
      <c r="C192" s="65"/>
      <c r="D192" s="65"/>
      <c r="E192" s="66"/>
      <c r="F192" s="67"/>
      <c r="G192" s="68"/>
    </row>
    <row r="193" spans="2:8" ht="3.75" customHeight="1">
      <c r="B193" s="69"/>
      <c r="C193" s="70"/>
      <c r="D193" s="71"/>
      <c r="E193" s="72"/>
      <c r="F193" s="73"/>
      <c r="G193" s="67"/>
      <c r="H193" s="67"/>
    </row>
    <row r="194" spans="2:8" ht="12.75">
      <c r="B194" s="74" t="str">
        <f>B169</f>
        <v>Zařízení V1 - Odvětrání přípravy občerstvení</v>
      </c>
      <c r="C194" s="70"/>
      <c r="D194" s="71"/>
      <c r="E194" s="72"/>
      <c r="F194" s="73"/>
      <c r="G194" s="67">
        <f>SUM(G173:G190)</f>
        <v>0</v>
      </c>
      <c r="H194" s="67">
        <f>SUM(H173:H189)</f>
        <v>0</v>
      </c>
    </row>
    <row r="195" spans="2:8" ht="12.75">
      <c r="B195" s="74"/>
      <c r="C195" s="70"/>
      <c r="D195" s="71"/>
      <c r="E195" s="72"/>
      <c r="F195" s="73"/>
      <c r="G195" s="67"/>
      <c r="H195" s="67"/>
    </row>
    <row r="196" spans="2:8" ht="12.75">
      <c r="B196" s="75" t="s">
        <v>274</v>
      </c>
      <c r="C196" s="77"/>
      <c r="D196" s="75"/>
      <c r="E196" s="76"/>
      <c r="F196" s="76"/>
      <c r="G196" s="200">
        <v>0</v>
      </c>
      <c r="H196" s="78"/>
    </row>
    <row r="197" spans="2:8" ht="12.75">
      <c r="B197" s="83"/>
      <c r="C197" s="84"/>
      <c r="D197" s="84"/>
      <c r="E197" s="85"/>
      <c r="F197" s="84"/>
      <c r="G197" s="86"/>
      <c r="H197" s="86"/>
    </row>
    <row r="198" spans="2:8" ht="12.75">
      <c r="B198" s="87" t="s">
        <v>275</v>
      </c>
      <c r="C198" s="88"/>
      <c r="D198" s="88"/>
      <c r="E198" s="89"/>
      <c r="F198" s="88"/>
      <c r="G198" s="259">
        <f>SUM(G196+G194+H194)</f>
        <v>0</v>
      </c>
      <c r="H198" s="260"/>
    </row>
    <row r="199" spans="2:8" ht="12.75">
      <c r="B199" s="79" t="s">
        <v>276</v>
      </c>
      <c r="C199" s="80"/>
      <c r="D199" s="80"/>
      <c r="E199" s="81"/>
      <c r="F199" s="80"/>
      <c r="G199" s="90"/>
      <c r="H199" s="82"/>
    </row>
    <row r="200" spans="2:8" ht="12.75">
      <c r="B200" s="75"/>
      <c r="C200" s="75"/>
      <c r="D200" s="75"/>
      <c r="E200" s="76"/>
      <c r="F200" s="75"/>
      <c r="G200" s="78"/>
      <c r="H200" s="78"/>
    </row>
    <row r="201" spans="2:8" ht="12.75">
      <c r="B201" s="75" t="s">
        <v>277</v>
      </c>
      <c r="C201" s="77"/>
      <c r="D201" s="91" t="e">
        <f>#REF!</f>
        <v>#REF!</v>
      </c>
      <c r="E201" s="76"/>
      <c r="F201" s="76"/>
      <c r="G201" s="78"/>
      <c r="H201" s="200">
        <v>0</v>
      </c>
    </row>
    <row r="202" spans="2:8" ht="12.75">
      <c r="B202" s="75" t="s">
        <v>278</v>
      </c>
      <c r="C202" s="76" t="s">
        <v>279</v>
      </c>
      <c r="D202" s="92">
        <v>1</v>
      </c>
      <c r="E202" s="76"/>
      <c r="F202" s="76"/>
      <c r="G202" s="93"/>
      <c r="H202" s="200">
        <v>0</v>
      </c>
    </row>
    <row r="203" spans="2:8" ht="12.75">
      <c r="B203" s="75" t="s">
        <v>280</v>
      </c>
      <c r="C203" s="76" t="s">
        <v>279</v>
      </c>
      <c r="D203" s="92">
        <v>1</v>
      </c>
      <c r="E203" s="76"/>
      <c r="F203" s="76"/>
      <c r="G203" s="78"/>
      <c r="H203" s="200">
        <v>0</v>
      </c>
    </row>
    <row r="204" spans="2:8" ht="12.75">
      <c r="B204" s="75" t="s">
        <v>281</v>
      </c>
      <c r="C204" s="76" t="s">
        <v>145</v>
      </c>
      <c r="D204" s="92">
        <v>1</v>
      </c>
      <c r="E204" s="76"/>
      <c r="F204" s="76"/>
      <c r="G204" s="78"/>
      <c r="H204" s="200">
        <v>0</v>
      </c>
    </row>
    <row r="205" spans="2:8" ht="12.75">
      <c r="B205" s="94"/>
      <c r="C205" s="75"/>
      <c r="D205" s="75"/>
      <c r="E205" s="76"/>
      <c r="F205" s="75"/>
      <c r="G205" s="75"/>
      <c r="H205" s="75"/>
    </row>
    <row r="206" spans="2:8" ht="33" customHeight="1">
      <c r="B206" s="95" t="s">
        <v>276</v>
      </c>
      <c r="C206" s="96"/>
      <c r="D206" s="96"/>
      <c r="E206" s="97"/>
      <c r="F206" s="96"/>
      <c r="G206" s="98"/>
      <c r="H206" s="201">
        <f>SUM(H201:H205,G196)</f>
        <v>0</v>
      </c>
    </row>
    <row r="207" spans="2:7" ht="13.5" thickBot="1">
      <c r="B207" s="99"/>
      <c r="C207" s="75"/>
      <c r="D207" s="75"/>
      <c r="E207" s="76"/>
      <c r="F207" s="75"/>
      <c r="G207" s="75"/>
    </row>
    <row r="208" spans="1:12" ht="12.75">
      <c r="A208" s="102" t="s">
        <v>282</v>
      </c>
      <c r="B208" s="103" t="s">
        <v>283</v>
      </c>
      <c r="C208" s="103" t="s">
        <v>284</v>
      </c>
      <c r="D208" s="103" t="s">
        <v>285</v>
      </c>
      <c r="E208" s="103" t="s">
        <v>286</v>
      </c>
      <c r="F208" s="104" t="s">
        <v>287</v>
      </c>
      <c r="G208" s="105" t="s">
        <v>288</v>
      </c>
      <c r="H208" s="218" t="s">
        <v>289</v>
      </c>
      <c r="I208" s="219"/>
      <c r="J208" s="220"/>
      <c r="K208" s="218" t="s">
        <v>290</v>
      </c>
      <c r="L208" s="220"/>
    </row>
    <row r="209" spans="1:12" ht="13.5" thickBot="1">
      <c r="A209" s="106" t="s">
        <v>291</v>
      </c>
      <c r="B209" s="107" t="s">
        <v>291</v>
      </c>
      <c r="C209" s="107" t="s">
        <v>291</v>
      </c>
      <c r="D209" s="108" t="s">
        <v>292</v>
      </c>
      <c r="E209" s="107" t="s">
        <v>291</v>
      </c>
      <c r="F209" s="107" t="s">
        <v>291</v>
      </c>
      <c r="G209" s="109" t="s">
        <v>293</v>
      </c>
      <c r="H209" s="110" t="s">
        <v>294</v>
      </c>
      <c r="I209" s="111" t="s">
        <v>295</v>
      </c>
      <c r="J209" s="112" t="s">
        <v>296</v>
      </c>
      <c r="K209" s="110" t="s">
        <v>288</v>
      </c>
      <c r="L209" s="112" t="s">
        <v>296</v>
      </c>
    </row>
    <row r="210" spans="1:12" ht="12.75">
      <c r="A210" s="114"/>
      <c r="B210" s="115"/>
      <c r="C210" s="115" t="s">
        <v>297</v>
      </c>
      <c r="D210" s="221" t="s">
        <v>298</v>
      </c>
      <c r="E210" s="222"/>
      <c r="F210" s="222"/>
      <c r="G210" s="222"/>
      <c r="H210" s="116">
        <f>SUM(H211:H219)</f>
        <v>0</v>
      </c>
      <c r="I210" s="116">
        <f>SUM(I211:I219)</f>
        <v>0</v>
      </c>
      <c r="J210" s="116">
        <f>H210+I210</f>
        <v>0</v>
      </c>
      <c r="K210" s="117"/>
      <c r="L210" s="116">
        <f>SUM(L211:L219)</f>
        <v>10.89</v>
      </c>
    </row>
    <row r="211" spans="1:12" ht="25.5">
      <c r="A211" s="118" t="s">
        <v>33</v>
      </c>
      <c r="B211" s="118"/>
      <c r="C211" s="118" t="s">
        <v>299</v>
      </c>
      <c r="D211" s="118" t="s">
        <v>300</v>
      </c>
      <c r="E211" s="118" t="s">
        <v>73</v>
      </c>
      <c r="F211" s="119">
        <v>9.9</v>
      </c>
      <c r="G211" s="202">
        <v>0</v>
      </c>
      <c r="H211" s="119">
        <f>F211*AD211</f>
        <v>0</v>
      </c>
      <c r="I211" s="119">
        <f>J211-H211</f>
        <v>0</v>
      </c>
      <c r="J211" s="119">
        <f>F211*G211</f>
        <v>0</v>
      </c>
      <c r="K211" s="119">
        <v>0.44</v>
      </c>
      <c r="L211" s="119">
        <f>F211*K211</f>
        <v>4.356</v>
      </c>
    </row>
    <row r="212" spans="1:12" ht="12.75">
      <c r="A212" s="120"/>
      <c r="B212" s="120"/>
      <c r="C212" s="120"/>
      <c r="D212" s="121" t="s">
        <v>301</v>
      </c>
      <c r="E212" s="120"/>
      <c r="F212" s="122">
        <v>9.9</v>
      </c>
      <c r="G212" s="120"/>
      <c r="H212" s="120"/>
      <c r="I212" s="120"/>
      <c r="J212" s="120"/>
      <c r="K212" s="120"/>
      <c r="L212" s="120"/>
    </row>
    <row r="213" spans="1:12" ht="25.5">
      <c r="A213" s="118" t="s">
        <v>302</v>
      </c>
      <c r="B213" s="118"/>
      <c r="C213" s="118" t="s">
        <v>303</v>
      </c>
      <c r="D213" s="118" t="s">
        <v>304</v>
      </c>
      <c r="E213" s="118" t="s">
        <v>73</v>
      </c>
      <c r="F213" s="119">
        <v>9.9</v>
      </c>
      <c r="G213" s="202">
        <v>0</v>
      </c>
      <c r="H213" s="119">
        <f>F213*AD213</f>
        <v>0</v>
      </c>
      <c r="I213" s="119">
        <f>J213-H213</f>
        <v>0</v>
      </c>
      <c r="J213" s="119">
        <f>F213*G213</f>
        <v>0</v>
      </c>
      <c r="K213" s="119">
        <v>0.66</v>
      </c>
      <c r="L213" s="119">
        <f>F213*K213</f>
        <v>6.534000000000001</v>
      </c>
    </row>
    <row r="214" spans="1:12" ht="12.75">
      <c r="A214" s="120"/>
      <c r="B214" s="120"/>
      <c r="C214" s="120"/>
      <c r="D214" s="121" t="s">
        <v>301</v>
      </c>
      <c r="E214" s="120"/>
      <c r="F214" s="122">
        <v>9.9</v>
      </c>
      <c r="G214" s="120"/>
      <c r="H214" s="120"/>
      <c r="I214" s="120"/>
      <c r="J214" s="120"/>
      <c r="K214" s="120"/>
      <c r="L214" s="120"/>
    </row>
    <row r="215" spans="1:12" ht="25.5">
      <c r="A215" s="118" t="s">
        <v>305</v>
      </c>
      <c r="B215" s="118"/>
      <c r="C215" s="118" t="s">
        <v>306</v>
      </c>
      <c r="D215" s="118" t="s">
        <v>307</v>
      </c>
      <c r="E215" s="118" t="s">
        <v>73</v>
      </c>
      <c r="F215" s="119">
        <v>9.9</v>
      </c>
      <c r="G215" s="202">
        <v>0</v>
      </c>
      <c r="H215" s="119">
        <f>F215*AD215</f>
        <v>0</v>
      </c>
      <c r="I215" s="119">
        <f>J215-H215</f>
        <v>0</v>
      </c>
      <c r="J215" s="119">
        <f>F215*G215</f>
        <v>0</v>
      </c>
      <c r="K215" s="119">
        <v>0</v>
      </c>
      <c r="L215" s="119">
        <f>F215*K215</f>
        <v>0</v>
      </c>
    </row>
    <row r="216" spans="1:12" ht="12.75">
      <c r="A216" s="120"/>
      <c r="B216" s="120"/>
      <c r="C216" s="120"/>
      <c r="D216" s="121" t="s">
        <v>301</v>
      </c>
      <c r="E216" s="120"/>
      <c r="F216" s="122">
        <v>9.9</v>
      </c>
      <c r="G216" s="120"/>
      <c r="H216" s="120"/>
      <c r="I216" s="120"/>
      <c r="J216" s="120"/>
      <c r="K216" s="120"/>
      <c r="L216" s="120"/>
    </row>
    <row r="217" spans="1:12" ht="25.5">
      <c r="A217" s="118" t="s">
        <v>308</v>
      </c>
      <c r="B217" s="118"/>
      <c r="C217" s="118" t="s">
        <v>309</v>
      </c>
      <c r="D217" s="118" t="s">
        <v>310</v>
      </c>
      <c r="E217" s="118" t="s">
        <v>311</v>
      </c>
      <c r="F217" s="119">
        <v>48</v>
      </c>
      <c r="G217" s="202">
        <v>0</v>
      </c>
      <c r="H217" s="119">
        <f>F217*AD217</f>
        <v>0</v>
      </c>
      <c r="I217" s="119">
        <f>J217-H217</f>
        <v>0</v>
      </c>
      <c r="J217" s="119">
        <f>F217*G217</f>
        <v>0</v>
      </c>
      <c r="K217" s="119">
        <v>0</v>
      </c>
      <c r="L217" s="119">
        <f>F217*K217</f>
        <v>0</v>
      </c>
    </row>
    <row r="218" spans="1:12" ht="12.75">
      <c r="A218" s="120"/>
      <c r="B218" s="120"/>
      <c r="C218" s="120"/>
      <c r="D218" s="121" t="s">
        <v>312</v>
      </c>
      <c r="E218" s="120"/>
      <c r="F218" s="122">
        <v>48</v>
      </c>
      <c r="G218" s="120"/>
      <c r="H218" s="120"/>
      <c r="I218" s="120"/>
      <c r="J218" s="120"/>
      <c r="K218" s="120"/>
      <c r="L218" s="120"/>
    </row>
    <row r="219" spans="1:12" ht="25.5">
      <c r="A219" s="118" t="s">
        <v>313</v>
      </c>
      <c r="B219" s="118"/>
      <c r="C219" s="118" t="s">
        <v>314</v>
      </c>
      <c r="D219" s="118" t="s">
        <v>315</v>
      </c>
      <c r="E219" s="118" t="s">
        <v>316</v>
      </c>
      <c r="F219" s="119">
        <v>2</v>
      </c>
      <c r="G219" s="202">
        <v>0</v>
      </c>
      <c r="H219" s="119">
        <f>F219*AD219</f>
        <v>0</v>
      </c>
      <c r="I219" s="119">
        <f>J219-H219</f>
        <v>0</v>
      </c>
      <c r="J219" s="119">
        <f>F219*G219</f>
        <v>0</v>
      </c>
      <c r="K219" s="119">
        <v>0</v>
      </c>
      <c r="L219" s="119">
        <f>F219*K219</f>
        <v>0</v>
      </c>
    </row>
    <row r="220" spans="1:12" ht="12.75">
      <c r="A220" s="120"/>
      <c r="B220" s="120"/>
      <c r="C220" s="120"/>
      <c r="D220" s="121" t="s">
        <v>317</v>
      </c>
      <c r="E220" s="120"/>
      <c r="F220" s="122">
        <v>2</v>
      </c>
      <c r="G220" s="120"/>
      <c r="H220" s="120"/>
      <c r="I220" s="120"/>
      <c r="J220" s="120"/>
      <c r="K220" s="120"/>
      <c r="L220" s="120"/>
    </row>
    <row r="221" spans="1:12" ht="12.75">
      <c r="A221" s="123"/>
      <c r="B221" s="124"/>
      <c r="C221" s="124" t="s">
        <v>318</v>
      </c>
      <c r="D221" s="214" t="s">
        <v>319</v>
      </c>
      <c r="E221" s="215"/>
      <c r="F221" s="215"/>
      <c r="G221" s="215"/>
      <c r="H221" s="125">
        <f>SUM(H222:H226)</f>
        <v>0</v>
      </c>
      <c r="I221" s="125">
        <f>SUM(I222:I226)</f>
        <v>0</v>
      </c>
      <c r="J221" s="125">
        <f>H221+I221</f>
        <v>0</v>
      </c>
      <c r="K221" s="126"/>
      <c r="L221" s="125">
        <f>SUM(L222:L226)</f>
        <v>0</v>
      </c>
    </row>
    <row r="222" spans="1:12" ht="25.5">
      <c r="A222" s="118" t="s">
        <v>320</v>
      </c>
      <c r="B222" s="118"/>
      <c r="C222" s="118" t="s">
        <v>321</v>
      </c>
      <c r="D222" s="118" t="s">
        <v>322</v>
      </c>
      <c r="E222" s="118" t="s">
        <v>37</v>
      </c>
      <c r="F222" s="119">
        <v>18.7</v>
      </c>
      <c r="G222" s="202">
        <v>0</v>
      </c>
      <c r="H222" s="119">
        <f>F222*AD222</f>
        <v>0</v>
      </c>
      <c r="I222" s="119">
        <f>J222-H222</f>
        <v>0</v>
      </c>
      <c r="J222" s="119">
        <f>F222*G222</f>
        <v>0</v>
      </c>
      <c r="K222" s="119">
        <v>0</v>
      </c>
      <c r="L222" s="119">
        <f>F222*K222</f>
        <v>0</v>
      </c>
    </row>
    <row r="223" spans="1:12" ht="25.5">
      <c r="A223" s="120"/>
      <c r="B223" s="120"/>
      <c r="C223" s="120"/>
      <c r="D223" s="121" t="s">
        <v>323</v>
      </c>
      <c r="E223" s="120"/>
      <c r="F223" s="122">
        <v>18.7</v>
      </c>
      <c r="G223" s="120"/>
      <c r="H223" s="120"/>
      <c r="I223" s="120"/>
      <c r="J223" s="120"/>
      <c r="K223" s="120"/>
      <c r="L223" s="120"/>
    </row>
    <row r="224" spans="1:12" ht="25.5">
      <c r="A224" s="118" t="s">
        <v>324</v>
      </c>
      <c r="B224" s="118"/>
      <c r="C224" s="118" t="s">
        <v>325</v>
      </c>
      <c r="D224" s="118" t="s">
        <v>326</v>
      </c>
      <c r="E224" s="118" t="s">
        <v>37</v>
      </c>
      <c r="F224" s="119">
        <v>1</v>
      </c>
      <c r="G224" s="202">
        <v>0</v>
      </c>
      <c r="H224" s="119">
        <f>F224*AD224</f>
        <v>0</v>
      </c>
      <c r="I224" s="119">
        <f>J224-H224</f>
        <v>0</v>
      </c>
      <c r="J224" s="119">
        <f>F224*G224</f>
        <v>0</v>
      </c>
      <c r="K224" s="119">
        <v>0</v>
      </c>
      <c r="L224" s="119">
        <f>F224*K224</f>
        <v>0</v>
      </c>
    </row>
    <row r="225" spans="1:12" ht="12.75">
      <c r="A225" s="120"/>
      <c r="B225" s="120"/>
      <c r="C225" s="120"/>
      <c r="D225" s="121" t="s">
        <v>327</v>
      </c>
      <c r="E225" s="120"/>
      <c r="F225" s="122">
        <v>1</v>
      </c>
      <c r="G225" s="120"/>
      <c r="H225" s="120"/>
      <c r="I225" s="120"/>
      <c r="J225" s="120"/>
      <c r="K225" s="120"/>
      <c r="L225" s="120"/>
    </row>
    <row r="226" spans="1:12" ht="25.5">
      <c r="A226" s="118" t="s">
        <v>328</v>
      </c>
      <c r="B226" s="118"/>
      <c r="C226" s="118" t="s">
        <v>329</v>
      </c>
      <c r="D226" s="118" t="s">
        <v>330</v>
      </c>
      <c r="E226" s="118" t="s">
        <v>37</v>
      </c>
      <c r="F226" s="119">
        <v>8.35</v>
      </c>
      <c r="G226" s="202">
        <v>0</v>
      </c>
      <c r="H226" s="119">
        <f>F226*AD226</f>
        <v>0</v>
      </c>
      <c r="I226" s="119">
        <f>J226-H226</f>
        <v>0</v>
      </c>
      <c r="J226" s="119">
        <f>F226*G226</f>
        <v>0</v>
      </c>
      <c r="K226" s="119">
        <v>0</v>
      </c>
      <c r="L226" s="119">
        <f>F226*K226</f>
        <v>0</v>
      </c>
    </row>
    <row r="227" spans="1:12" ht="12.75">
      <c r="A227" s="120"/>
      <c r="B227" s="120"/>
      <c r="C227" s="120"/>
      <c r="D227" s="121" t="s">
        <v>331</v>
      </c>
      <c r="E227" s="120"/>
      <c r="F227" s="122">
        <v>8.35</v>
      </c>
      <c r="G227" s="120"/>
      <c r="H227" s="120"/>
      <c r="I227" s="120"/>
      <c r="J227" s="120"/>
      <c r="K227" s="120"/>
      <c r="L227" s="120"/>
    </row>
    <row r="228" spans="1:12" ht="12.75">
      <c r="A228" s="123"/>
      <c r="B228" s="124"/>
      <c r="C228" s="124" t="s">
        <v>332</v>
      </c>
      <c r="D228" s="214" t="s">
        <v>333</v>
      </c>
      <c r="E228" s="215"/>
      <c r="F228" s="215"/>
      <c r="G228" s="215"/>
      <c r="H228" s="125">
        <f>SUM(H229:H229)</f>
        <v>0</v>
      </c>
      <c r="I228" s="125">
        <f>SUM(I229:I229)</f>
        <v>0</v>
      </c>
      <c r="J228" s="125">
        <f>H228+I228</f>
        <v>0</v>
      </c>
      <c r="K228" s="126"/>
      <c r="L228" s="125">
        <f>SUM(L229:L229)</f>
        <v>0</v>
      </c>
    </row>
    <row r="229" spans="1:12" ht="25.5">
      <c r="A229" s="118" t="s">
        <v>334</v>
      </c>
      <c r="B229" s="118"/>
      <c r="C229" s="118" t="s">
        <v>335</v>
      </c>
      <c r="D229" s="118" t="s">
        <v>336</v>
      </c>
      <c r="E229" s="118" t="s">
        <v>37</v>
      </c>
      <c r="F229" s="119">
        <v>18.7</v>
      </c>
      <c r="G229" s="202">
        <v>0</v>
      </c>
      <c r="H229" s="119">
        <f>F229*AD229</f>
        <v>0</v>
      </c>
      <c r="I229" s="119">
        <f>J229-H229</f>
        <v>0</v>
      </c>
      <c r="J229" s="119">
        <f>F229*G229</f>
        <v>0</v>
      </c>
      <c r="K229" s="119">
        <v>0</v>
      </c>
      <c r="L229" s="119">
        <f>F229*K229</f>
        <v>0</v>
      </c>
    </row>
    <row r="230" spans="1:12" ht="25.5">
      <c r="A230" s="120"/>
      <c r="B230" s="120"/>
      <c r="C230" s="120"/>
      <c r="D230" s="121" t="s">
        <v>323</v>
      </c>
      <c r="E230" s="120"/>
      <c r="F230" s="122">
        <v>18.7</v>
      </c>
      <c r="G230" s="120"/>
      <c r="H230" s="120"/>
      <c r="I230" s="120"/>
      <c r="J230" s="120"/>
      <c r="K230" s="120"/>
      <c r="L230" s="120"/>
    </row>
    <row r="231" spans="1:12" ht="12.75">
      <c r="A231" s="123"/>
      <c r="B231" s="124"/>
      <c r="C231" s="124" t="s">
        <v>337</v>
      </c>
      <c r="D231" s="214" t="s">
        <v>338</v>
      </c>
      <c r="E231" s="215"/>
      <c r="F231" s="215"/>
      <c r="G231" s="215"/>
      <c r="H231" s="125">
        <f>SUM(H232:H236)</f>
        <v>0</v>
      </c>
      <c r="I231" s="125">
        <f>SUM(I232:I236)</f>
        <v>0</v>
      </c>
      <c r="J231" s="125">
        <f>H231+I231</f>
        <v>0</v>
      </c>
      <c r="K231" s="126"/>
      <c r="L231" s="125">
        <f>SUM(L232:L236)</f>
        <v>0</v>
      </c>
    </row>
    <row r="232" spans="1:12" ht="12.75">
      <c r="A232" s="118" t="s">
        <v>339</v>
      </c>
      <c r="B232" s="118"/>
      <c r="C232" s="118" t="s">
        <v>340</v>
      </c>
      <c r="D232" s="118" t="s">
        <v>341</v>
      </c>
      <c r="E232" s="118" t="s">
        <v>37</v>
      </c>
      <c r="F232" s="119">
        <v>18.7</v>
      </c>
      <c r="G232" s="202">
        <v>0</v>
      </c>
      <c r="H232" s="119">
        <f>F232*AD232</f>
        <v>0</v>
      </c>
      <c r="I232" s="119">
        <f>J232-H232</f>
        <v>0</v>
      </c>
      <c r="J232" s="119">
        <f>F232*G232</f>
        <v>0</v>
      </c>
      <c r="K232" s="119">
        <v>0</v>
      </c>
      <c r="L232" s="119">
        <f>F232*K232</f>
        <v>0</v>
      </c>
    </row>
    <row r="233" spans="1:12" ht="25.5">
      <c r="A233" s="120"/>
      <c r="B233" s="120"/>
      <c r="C233" s="120"/>
      <c r="D233" s="121" t="s">
        <v>342</v>
      </c>
      <c r="E233" s="120"/>
      <c r="F233" s="122">
        <v>18.7</v>
      </c>
      <c r="G233" s="120"/>
      <c r="H233" s="120"/>
      <c r="I233" s="120"/>
      <c r="J233" s="120"/>
      <c r="K233" s="120"/>
      <c r="L233" s="120"/>
    </row>
    <row r="234" spans="1:12" ht="12.75">
      <c r="A234" s="118" t="s">
        <v>297</v>
      </c>
      <c r="B234" s="118"/>
      <c r="C234" s="118" t="s">
        <v>57</v>
      </c>
      <c r="D234" s="118" t="s">
        <v>343</v>
      </c>
      <c r="E234" s="118" t="s">
        <v>37</v>
      </c>
      <c r="F234" s="119">
        <v>14.025</v>
      </c>
      <c r="G234" s="202">
        <v>0</v>
      </c>
      <c r="H234" s="119">
        <f>F234*AD234</f>
        <v>0</v>
      </c>
      <c r="I234" s="119">
        <f>J234-H234</f>
        <v>0</v>
      </c>
      <c r="J234" s="119">
        <f>F234*G234</f>
        <v>0</v>
      </c>
      <c r="K234" s="119">
        <v>0</v>
      </c>
      <c r="L234" s="119">
        <f>F234*K234</f>
        <v>0</v>
      </c>
    </row>
    <row r="235" spans="1:12" ht="38.25">
      <c r="A235" s="120"/>
      <c r="B235" s="120"/>
      <c r="C235" s="120"/>
      <c r="D235" s="121" t="s">
        <v>344</v>
      </c>
      <c r="E235" s="120"/>
      <c r="F235" s="122">
        <v>14.025</v>
      </c>
      <c r="G235" s="120"/>
      <c r="H235" s="120"/>
      <c r="I235" s="120"/>
      <c r="J235" s="120"/>
      <c r="K235" s="120"/>
      <c r="L235" s="120"/>
    </row>
    <row r="236" spans="1:12" ht="12.75">
      <c r="A236" s="118" t="s">
        <v>345</v>
      </c>
      <c r="B236" s="118"/>
      <c r="C236" s="118" t="s">
        <v>346</v>
      </c>
      <c r="D236" s="118" t="s">
        <v>347</v>
      </c>
      <c r="E236" s="118" t="s">
        <v>37</v>
      </c>
      <c r="F236" s="119">
        <v>4.675</v>
      </c>
      <c r="G236" s="202">
        <v>0</v>
      </c>
      <c r="H236" s="119">
        <f>F236*AD236</f>
        <v>0</v>
      </c>
      <c r="I236" s="119">
        <f>J236-H236</f>
        <v>0</v>
      </c>
      <c r="J236" s="119">
        <f>F236*G236</f>
        <v>0</v>
      </c>
      <c r="K236" s="119">
        <v>0</v>
      </c>
      <c r="L236" s="119">
        <f>F236*K236</f>
        <v>0</v>
      </c>
    </row>
    <row r="237" spans="1:12" ht="38.25">
      <c r="A237" s="120"/>
      <c r="B237" s="120"/>
      <c r="C237" s="120"/>
      <c r="D237" s="121" t="s">
        <v>348</v>
      </c>
      <c r="E237" s="120"/>
      <c r="F237" s="122">
        <v>4.675</v>
      </c>
      <c r="G237" s="120"/>
      <c r="H237" s="120"/>
      <c r="I237" s="120"/>
      <c r="J237" s="120"/>
      <c r="K237" s="120"/>
      <c r="L237" s="120"/>
    </row>
    <row r="238" spans="1:12" ht="12.75">
      <c r="A238" s="123"/>
      <c r="B238" s="124"/>
      <c r="C238" s="124" t="s">
        <v>349</v>
      </c>
      <c r="D238" s="214" t="s">
        <v>350</v>
      </c>
      <c r="E238" s="215"/>
      <c r="F238" s="215"/>
      <c r="G238" s="215"/>
      <c r="H238" s="125">
        <f>SUM(H239:H239)</f>
        <v>0</v>
      </c>
      <c r="I238" s="125">
        <f>SUM(I239:I239)</f>
        <v>0</v>
      </c>
      <c r="J238" s="125">
        <f>H238+I238</f>
        <v>0</v>
      </c>
      <c r="K238" s="126"/>
      <c r="L238" s="125">
        <f>SUM(L239:L239)</f>
        <v>3.5357399000000003</v>
      </c>
    </row>
    <row r="239" spans="1:12" ht="25.5">
      <c r="A239" s="118" t="s">
        <v>318</v>
      </c>
      <c r="B239" s="118"/>
      <c r="C239" s="118" t="s">
        <v>351</v>
      </c>
      <c r="D239" s="118" t="s">
        <v>352</v>
      </c>
      <c r="E239" s="118" t="s">
        <v>37</v>
      </c>
      <c r="F239" s="119">
        <v>1.87</v>
      </c>
      <c r="G239" s="202">
        <v>0</v>
      </c>
      <c r="H239" s="119">
        <f>F239*AD239</f>
        <v>0</v>
      </c>
      <c r="I239" s="119">
        <f>J239-H239</f>
        <v>0</v>
      </c>
      <c r="J239" s="119">
        <f>F239*G239</f>
        <v>0</v>
      </c>
      <c r="K239" s="119">
        <v>1.89077</v>
      </c>
      <c r="L239" s="119">
        <f>F239*K239</f>
        <v>3.5357399000000003</v>
      </c>
    </row>
    <row r="240" spans="1:12" ht="38.25">
      <c r="A240" s="120"/>
      <c r="B240" s="120"/>
      <c r="C240" s="120"/>
      <c r="D240" s="121" t="s">
        <v>353</v>
      </c>
      <c r="E240" s="120"/>
      <c r="F240" s="122">
        <v>1.87</v>
      </c>
      <c r="G240" s="120"/>
      <c r="H240" s="120"/>
      <c r="I240" s="120"/>
      <c r="J240" s="120"/>
      <c r="K240" s="120"/>
      <c r="L240" s="120"/>
    </row>
    <row r="241" spans="1:12" ht="12.75">
      <c r="A241" s="123"/>
      <c r="B241" s="124"/>
      <c r="C241" s="124" t="s">
        <v>354</v>
      </c>
      <c r="D241" s="214" t="s">
        <v>355</v>
      </c>
      <c r="E241" s="215"/>
      <c r="F241" s="215"/>
      <c r="G241" s="215"/>
      <c r="H241" s="125">
        <f>SUM(H242:H244)</f>
        <v>0</v>
      </c>
      <c r="I241" s="125">
        <f>SUM(I242:I244)</f>
        <v>0</v>
      </c>
      <c r="J241" s="125">
        <f>H241+I241</f>
        <v>0</v>
      </c>
      <c r="K241" s="126"/>
      <c r="L241" s="125">
        <f>SUM(L242:L244)</f>
        <v>7.472916000000001</v>
      </c>
    </row>
    <row r="242" spans="1:12" ht="25.5">
      <c r="A242" s="118" t="s">
        <v>356</v>
      </c>
      <c r="B242" s="118"/>
      <c r="C242" s="118" t="s">
        <v>357</v>
      </c>
      <c r="D242" s="118" t="s">
        <v>358</v>
      </c>
      <c r="E242" s="118" t="s">
        <v>37</v>
      </c>
      <c r="F242" s="119">
        <v>1.98</v>
      </c>
      <c r="G242" s="202">
        <v>0</v>
      </c>
      <c r="H242" s="119">
        <f>F242*AD242</f>
        <v>0</v>
      </c>
      <c r="I242" s="119">
        <f>J242-H242</f>
        <v>0</v>
      </c>
      <c r="J242" s="119">
        <f>F242*G242</f>
        <v>0</v>
      </c>
      <c r="K242" s="119">
        <v>1.6867</v>
      </c>
      <c r="L242" s="119">
        <f>F242*K242</f>
        <v>3.3396660000000002</v>
      </c>
    </row>
    <row r="243" spans="1:12" ht="12.75">
      <c r="A243" s="120"/>
      <c r="B243" s="120"/>
      <c r="C243" s="120"/>
      <c r="D243" s="121" t="s">
        <v>359</v>
      </c>
      <c r="E243" s="120"/>
      <c r="F243" s="122">
        <v>1.98</v>
      </c>
      <c r="G243" s="120"/>
      <c r="H243" s="120"/>
      <c r="I243" s="120"/>
      <c r="J243" s="120"/>
      <c r="K243" s="120"/>
      <c r="L243" s="120"/>
    </row>
    <row r="244" spans="1:12" ht="25.5">
      <c r="A244" s="118" t="s">
        <v>360</v>
      </c>
      <c r="B244" s="118"/>
      <c r="C244" s="118" t="s">
        <v>361</v>
      </c>
      <c r="D244" s="118" t="s">
        <v>362</v>
      </c>
      <c r="E244" s="118" t="s">
        <v>115</v>
      </c>
      <c r="F244" s="119">
        <v>4.13325</v>
      </c>
      <c r="G244" s="202">
        <v>0</v>
      </c>
      <c r="H244" s="119">
        <f>F244*AD244</f>
        <v>0</v>
      </c>
      <c r="I244" s="119">
        <f>J244-H244</f>
        <v>0</v>
      </c>
      <c r="J244" s="119">
        <f>F244*G244</f>
        <v>0</v>
      </c>
      <c r="K244" s="119">
        <v>1</v>
      </c>
      <c r="L244" s="119">
        <f>F244*K244</f>
        <v>4.13325</v>
      </c>
    </row>
    <row r="245" spans="1:12" ht="25.5">
      <c r="A245" s="120"/>
      <c r="B245" s="120"/>
      <c r="C245" s="120"/>
      <c r="D245" s="121" t="s">
        <v>363</v>
      </c>
      <c r="E245" s="120"/>
      <c r="F245" s="122">
        <v>4.13325</v>
      </c>
      <c r="G245" s="120"/>
      <c r="H245" s="120"/>
      <c r="I245" s="120"/>
      <c r="J245" s="120"/>
      <c r="K245" s="120"/>
      <c r="L245" s="120"/>
    </row>
    <row r="246" spans="1:12" ht="12.75">
      <c r="A246" s="123"/>
      <c r="B246" s="124"/>
      <c r="C246" s="124" t="s">
        <v>364</v>
      </c>
      <c r="D246" s="214" t="s">
        <v>365</v>
      </c>
      <c r="E246" s="215"/>
      <c r="F246" s="215"/>
      <c r="G246" s="215"/>
      <c r="H246" s="125">
        <f>SUM(H247:H247)</f>
        <v>0</v>
      </c>
      <c r="I246" s="125">
        <f>SUM(I247:I247)</f>
        <v>0</v>
      </c>
      <c r="J246" s="125">
        <f>H246+I246</f>
        <v>0</v>
      </c>
      <c r="K246" s="126"/>
      <c r="L246" s="125">
        <f>SUM(L247:L247)</f>
        <v>1.25334</v>
      </c>
    </row>
    <row r="247" spans="1:12" ht="25.5">
      <c r="A247" s="118" t="s">
        <v>332</v>
      </c>
      <c r="B247" s="118"/>
      <c r="C247" s="118" t="s">
        <v>366</v>
      </c>
      <c r="D247" s="118" t="s">
        <v>367</v>
      </c>
      <c r="E247" s="118" t="s">
        <v>73</v>
      </c>
      <c r="F247" s="119">
        <v>9.9</v>
      </c>
      <c r="G247" s="202">
        <v>0</v>
      </c>
      <c r="H247" s="119">
        <f>F247*AD247</f>
        <v>0</v>
      </c>
      <c r="I247" s="119">
        <f>J247-H247</f>
        <v>0</v>
      </c>
      <c r="J247" s="119">
        <f>F247*G247</f>
        <v>0</v>
      </c>
      <c r="K247" s="119">
        <v>0.1266</v>
      </c>
      <c r="L247" s="119">
        <f>F247*K247</f>
        <v>1.25334</v>
      </c>
    </row>
    <row r="248" spans="1:12" ht="12.75">
      <c r="A248" s="120"/>
      <c r="B248" s="120"/>
      <c r="C248" s="120"/>
      <c r="D248" s="121" t="s">
        <v>368</v>
      </c>
      <c r="E248" s="120"/>
      <c r="F248" s="122">
        <v>9.9</v>
      </c>
      <c r="G248" s="120"/>
      <c r="H248" s="120"/>
      <c r="I248" s="120"/>
      <c r="J248" s="120"/>
      <c r="K248" s="120"/>
      <c r="L248" s="120"/>
    </row>
    <row r="249" spans="1:12" ht="12.75">
      <c r="A249" s="123"/>
      <c r="B249" s="124"/>
      <c r="C249" s="124" t="s">
        <v>369</v>
      </c>
      <c r="D249" s="214" t="s">
        <v>370</v>
      </c>
      <c r="E249" s="215"/>
      <c r="F249" s="215"/>
      <c r="G249" s="215"/>
      <c r="H249" s="125">
        <f>SUM(H250:H284)</f>
        <v>0</v>
      </c>
      <c r="I249" s="125">
        <f>SUM(I250:I284)</f>
        <v>0</v>
      </c>
      <c r="J249" s="125">
        <f>H249+I249</f>
        <v>0</v>
      </c>
      <c r="K249" s="126"/>
      <c r="L249" s="125">
        <f>SUM(L250:L284)</f>
        <v>0.03028</v>
      </c>
    </row>
    <row r="250" spans="1:12" ht="38.25">
      <c r="A250" s="118" t="s">
        <v>337</v>
      </c>
      <c r="B250" s="118"/>
      <c r="C250" s="118" t="s">
        <v>371</v>
      </c>
      <c r="D250" s="118" t="s">
        <v>372</v>
      </c>
      <c r="E250" s="118" t="s">
        <v>89</v>
      </c>
      <c r="F250" s="119">
        <v>5</v>
      </c>
      <c r="G250" s="202">
        <v>0</v>
      </c>
      <c r="H250" s="119">
        <f>F250*AD250</f>
        <v>0</v>
      </c>
      <c r="I250" s="119">
        <f>J250-H250</f>
        <v>0</v>
      </c>
      <c r="J250" s="119">
        <f>F250*G250</f>
        <v>0</v>
      </c>
      <c r="K250" s="119">
        <v>0.00047</v>
      </c>
      <c r="L250" s="119">
        <f>F250*K250</f>
        <v>0.00235</v>
      </c>
    </row>
    <row r="251" spans="1:12" ht="25.5">
      <c r="A251" s="120"/>
      <c r="B251" s="120"/>
      <c r="C251" s="120"/>
      <c r="D251" s="121" t="s">
        <v>373</v>
      </c>
      <c r="E251" s="120"/>
      <c r="F251" s="122">
        <v>5</v>
      </c>
      <c r="G251" s="120"/>
      <c r="H251" s="120"/>
      <c r="I251" s="120"/>
      <c r="J251" s="120"/>
      <c r="K251" s="120"/>
      <c r="L251" s="120"/>
    </row>
    <row r="252" spans="1:12" ht="38.25">
      <c r="A252" s="118" t="s">
        <v>374</v>
      </c>
      <c r="B252" s="118"/>
      <c r="C252" s="118" t="s">
        <v>375</v>
      </c>
      <c r="D252" s="118" t="s">
        <v>376</v>
      </c>
      <c r="E252" s="118" t="s">
        <v>89</v>
      </c>
      <c r="F252" s="119">
        <v>1</v>
      </c>
      <c r="G252" s="202">
        <v>0</v>
      </c>
      <c r="H252" s="119">
        <f>F252*AD252</f>
        <v>0</v>
      </c>
      <c r="I252" s="119">
        <f>J252-H252</f>
        <v>0</v>
      </c>
      <c r="J252" s="119">
        <f>F252*G252</f>
        <v>0</v>
      </c>
      <c r="K252" s="119">
        <v>0.00152</v>
      </c>
      <c r="L252" s="119">
        <f>F252*K252</f>
        <v>0.00152</v>
      </c>
    </row>
    <row r="253" spans="1:12" ht="25.5">
      <c r="A253" s="120"/>
      <c r="B253" s="120"/>
      <c r="C253" s="120"/>
      <c r="D253" s="121" t="s">
        <v>377</v>
      </c>
      <c r="E253" s="120"/>
      <c r="F253" s="122">
        <v>1</v>
      </c>
      <c r="G253" s="120"/>
      <c r="H253" s="120"/>
      <c r="I253" s="120"/>
      <c r="J253" s="120"/>
      <c r="K253" s="120"/>
      <c r="L253" s="120"/>
    </row>
    <row r="254" spans="1:12" ht="38.25">
      <c r="A254" s="118" t="s">
        <v>378</v>
      </c>
      <c r="B254" s="118"/>
      <c r="C254" s="118" t="s">
        <v>379</v>
      </c>
      <c r="D254" s="118" t="s">
        <v>380</v>
      </c>
      <c r="E254" s="118" t="s">
        <v>89</v>
      </c>
      <c r="F254" s="119">
        <v>3</v>
      </c>
      <c r="G254" s="202">
        <v>0</v>
      </c>
      <c r="H254" s="119">
        <f>F254*AD254</f>
        <v>0</v>
      </c>
      <c r="I254" s="119">
        <f>J254-H254</f>
        <v>0</v>
      </c>
      <c r="J254" s="119">
        <f>F254*G254</f>
        <v>0</v>
      </c>
      <c r="K254" s="119">
        <v>0.00078</v>
      </c>
      <c r="L254" s="119">
        <f>F254*K254</f>
        <v>0.00234</v>
      </c>
    </row>
    <row r="255" spans="1:12" ht="25.5">
      <c r="A255" s="120"/>
      <c r="B255" s="120"/>
      <c r="C255" s="120"/>
      <c r="D255" s="121" t="s">
        <v>381</v>
      </c>
      <c r="E255" s="120"/>
      <c r="F255" s="122">
        <v>3</v>
      </c>
      <c r="G255" s="120"/>
      <c r="H255" s="120"/>
      <c r="I255" s="120"/>
      <c r="J255" s="120"/>
      <c r="K255" s="120"/>
      <c r="L255" s="120"/>
    </row>
    <row r="256" spans="1:12" ht="38.25">
      <c r="A256" s="118" t="s">
        <v>382</v>
      </c>
      <c r="B256" s="118"/>
      <c r="C256" s="118" t="s">
        <v>383</v>
      </c>
      <c r="D256" s="118" t="s">
        <v>384</v>
      </c>
      <c r="E256" s="118" t="s">
        <v>89</v>
      </c>
      <c r="F256" s="119">
        <v>5</v>
      </c>
      <c r="G256" s="202">
        <v>0</v>
      </c>
      <c r="H256" s="119">
        <f>F256*AD256</f>
        <v>0</v>
      </c>
      <c r="I256" s="119">
        <f>J256-H256</f>
        <v>0</v>
      </c>
      <c r="J256" s="119">
        <f>F256*G256</f>
        <v>0</v>
      </c>
      <c r="K256" s="119">
        <v>0.00131</v>
      </c>
      <c r="L256" s="119">
        <f>F256*K256</f>
        <v>0.00655</v>
      </c>
    </row>
    <row r="257" spans="1:12" ht="25.5">
      <c r="A257" s="120"/>
      <c r="B257" s="120"/>
      <c r="C257" s="120"/>
      <c r="D257" s="121" t="s">
        <v>373</v>
      </c>
      <c r="E257" s="120"/>
      <c r="F257" s="122">
        <v>5</v>
      </c>
      <c r="G257" s="120"/>
      <c r="H257" s="120"/>
      <c r="I257" s="120"/>
      <c r="J257" s="120"/>
      <c r="K257" s="120"/>
      <c r="L257" s="120"/>
    </row>
    <row r="258" spans="1:12" ht="25.5">
      <c r="A258" s="118" t="s">
        <v>385</v>
      </c>
      <c r="B258" s="118"/>
      <c r="C258" s="118" t="s">
        <v>386</v>
      </c>
      <c r="D258" s="118" t="s">
        <v>387</v>
      </c>
      <c r="E258" s="118" t="s">
        <v>111</v>
      </c>
      <c r="F258" s="119">
        <v>4</v>
      </c>
      <c r="G258" s="202">
        <v>0</v>
      </c>
      <c r="H258" s="119">
        <f>F258*AD258</f>
        <v>0</v>
      </c>
      <c r="I258" s="119">
        <f>J258-H258</f>
        <v>0</v>
      </c>
      <c r="J258" s="119">
        <f>F258*G258</f>
        <v>0</v>
      </c>
      <c r="K258" s="119">
        <v>0</v>
      </c>
      <c r="L258" s="119">
        <f>F258*K258</f>
        <v>0</v>
      </c>
    </row>
    <row r="259" spans="1:12" ht="12.75">
      <c r="A259" s="120"/>
      <c r="B259" s="120"/>
      <c r="C259" s="120"/>
      <c r="D259" s="121" t="s">
        <v>388</v>
      </c>
      <c r="E259" s="120"/>
      <c r="F259" s="122">
        <v>4</v>
      </c>
      <c r="G259" s="120"/>
      <c r="H259" s="120"/>
      <c r="I259" s="120"/>
      <c r="J259" s="120"/>
      <c r="K259" s="120"/>
      <c r="L259" s="120"/>
    </row>
    <row r="260" spans="1:12" ht="12.75">
      <c r="A260" s="120"/>
      <c r="B260" s="120"/>
      <c r="C260" s="120"/>
      <c r="D260" s="121" t="s">
        <v>389</v>
      </c>
      <c r="E260" s="120"/>
      <c r="F260" s="122">
        <v>0</v>
      </c>
      <c r="G260" s="120"/>
      <c r="H260" s="120"/>
      <c r="I260" s="120"/>
      <c r="J260" s="120"/>
      <c r="K260" s="120"/>
      <c r="L260" s="120"/>
    </row>
    <row r="261" spans="1:12" ht="25.5">
      <c r="A261" s="118" t="s">
        <v>390</v>
      </c>
      <c r="B261" s="118"/>
      <c r="C261" s="118" t="s">
        <v>391</v>
      </c>
      <c r="D261" s="118" t="s">
        <v>392</v>
      </c>
      <c r="E261" s="118" t="s">
        <v>111</v>
      </c>
      <c r="F261" s="119">
        <v>1</v>
      </c>
      <c r="G261" s="202">
        <v>0</v>
      </c>
      <c r="H261" s="119">
        <f>F261*AD261</f>
        <v>0</v>
      </c>
      <c r="I261" s="119">
        <f>J261-H261</f>
        <v>0</v>
      </c>
      <c r="J261" s="119">
        <f>F261*G261</f>
        <v>0</v>
      </c>
      <c r="K261" s="119">
        <v>0</v>
      </c>
      <c r="L261" s="119">
        <f>F261*K261</f>
        <v>0</v>
      </c>
    </row>
    <row r="262" spans="1:12" ht="12.75">
      <c r="A262" s="120"/>
      <c r="B262" s="120"/>
      <c r="C262" s="120"/>
      <c r="D262" s="121" t="s">
        <v>393</v>
      </c>
      <c r="E262" s="120"/>
      <c r="F262" s="122">
        <v>1</v>
      </c>
      <c r="G262" s="120"/>
      <c r="H262" s="120"/>
      <c r="I262" s="120"/>
      <c r="J262" s="120"/>
      <c r="K262" s="120"/>
      <c r="L262" s="120"/>
    </row>
    <row r="263" spans="1:12" ht="12.75">
      <c r="A263" s="120"/>
      <c r="B263" s="120"/>
      <c r="C263" s="120"/>
      <c r="D263" s="121" t="s">
        <v>389</v>
      </c>
      <c r="E263" s="120"/>
      <c r="F263" s="122">
        <v>0</v>
      </c>
      <c r="G263" s="120"/>
      <c r="H263" s="120"/>
      <c r="I263" s="120"/>
      <c r="J263" s="120"/>
      <c r="K263" s="120"/>
      <c r="L263" s="120"/>
    </row>
    <row r="264" spans="1:12" ht="25.5">
      <c r="A264" s="127" t="s">
        <v>394</v>
      </c>
      <c r="B264" s="127"/>
      <c r="C264" s="127" t="s">
        <v>395</v>
      </c>
      <c r="D264" s="127" t="s">
        <v>396</v>
      </c>
      <c r="E264" s="127" t="s">
        <v>111</v>
      </c>
      <c r="F264" s="128">
        <v>1</v>
      </c>
      <c r="G264" s="203">
        <v>0</v>
      </c>
      <c r="H264" s="128">
        <f>F264*AD264</f>
        <v>0</v>
      </c>
      <c r="I264" s="128">
        <f>J264-H264</f>
        <v>0</v>
      </c>
      <c r="J264" s="128">
        <f>F264*G264</f>
        <v>0</v>
      </c>
      <c r="K264" s="128">
        <v>0.00027</v>
      </c>
      <c r="L264" s="128">
        <f>F264*K264</f>
        <v>0.00027</v>
      </c>
    </row>
    <row r="265" spans="1:12" ht="12.75">
      <c r="A265" s="120"/>
      <c r="B265" s="120"/>
      <c r="C265" s="120"/>
      <c r="D265" s="121" t="s">
        <v>397</v>
      </c>
      <c r="E265" s="120"/>
      <c r="F265" s="122">
        <v>1</v>
      </c>
      <c r="G265" s="120"/>
      <c r="H265" s="120"/>
      <c r="I265" s="120"/>
      <c r="J265" s="120"/>
      <c r="K265" s="120"/>
      <c r="L265" s="120"/>
    </row>
    <row r="266" spans="1:12" ht="12.75">
      <c r="A266" s="120"/>
      <c r="B266" s="120"/>
      <c r="C266" s="120"/>
      <c r="D266" s="121" t="s">
        <v>389</v>
      </c>
      <c r="E266" s="120"/>
      <c r="F266" s="122">
        <v>0</v>
      </c>
      <c r="G266" s="120"/>
      <c r="H266" s="120"/>
      <c r="I266" s="120"/>
      <c r="J266" s="120"/>
      <c r="K266" s="120"/>
      <c r="L266" s="120"/>
    </row>
    <row r="267" spans="1:12" ht="38.25">
      <c r="A267" s="118" t="s">
        <v>398</v>
      </c>
      <c r="B267" s="118"/>
      <c r="C267" s="118" t="s">
        <v>399</v>
      </c>
      <c r="D267" s="118" t="s">
        <v>400</v>
      </c>
      <c r="E267" s="118" t="s">
        <v>111</v>
      </c>
      <c r="F267" s="119">
        <v>2</v>
      </c>
      <c r="G267" s="202">
        <v>0</v>
      </c>
      <c r="H267" s="119">
        <f>F267*AD267</f>
        <v>0</v>
      </c>
      <c r="I267" s="119">
        <f>J267-H267</f>
        <v>0</v>
      </c>
      <c r="J267" s="119">
        <f>F267*G267</f>
        <v>0</v>
      </c>
      <c r="K267" s="119">
        <v>0.00049</v>
      </c>
      <c r="L267" s="119">
        <f>F267*K267</f>
        <v>0.00098</v>
      </c>
    </row>
    <row r="268" spans="1:12" ht="12.75">
      <c r="A268" s="120"/>
      <c r="B268" s="120"/>
      <c r="C268" s="120"/>
      <c r="D268" s="121" t="s">
        <v>401</v>
      </c>
      <c r="E268" s="120"/>
      <c r="F268" s="122">
        <v>2</v>
      </c>
      <c r="G268" s="120"/>
      <c r="H268" s="120"/>
      <c r="I268" s="120"/>
      <c r="J268" s="120"/>
      <c r="K268" s="120"/>
      <c r="L268" s="120"/>
    </row>
    <row r="269" spans="1:12" ht="12.75">
      <c r="A269" s="120"/>
      <c r="B269" s="120"/>
      <c r="C269" s="120"/>
      <c r="D269" s="121" t="s">
        <v>389</v>
      </c>
      <c r="E269" s="120"/>
      <c r="F269" s="122">
        <v>0</v>
      </c>
      <c r="G269" s="120"/>
      <c r="H269" s="120"/>
      <c r="I269" s="120"/>
      <c r="J269" s="120"/>
      <c r="K269" s="120"/>
      <c r="L269" s="120"/>
    </row>
    <row r="270" spans="1:12" ht="51">
      <c r="A270" s="118" t="s">
        <v>402</v>
      </c>
      <c r="B270" s="118"/>
      <c r="C270" s="118" t="s">
        <v>403</v>
      </c>
      <c r="D270" s="118" t="s">
        <v>404</v>
      </c>
      <c r="E270" s="118" t="s">
        <v>89</v>
      </c>
      <c r="F270" s="119">
        <v>3</v>
      </c>
      <c r="G270" s="202">
        <v>0</v>
      </c>
      <c r="H270" s="119">
        <f>F270*AD270</f>
        <v>0</v>
      </c>
      <c r="I270" s="119">
        <f>J270-H270</f>
        <v>0</v>
      </c>
      <c r="J270" s="119">
        <f>F270*G270</f>
        <v>0</v>
      </c>
      <c r="K270" s="119">
        <v>0.00209</v>
      </c>
      <c r="L270" s="119">
        <f>F270*K270</f>
        <v>0.0062699999999999995</v>
      </c>
    </row>
    <row r="271" spans="1:12" ht="25.5">
      <c r="A271" s="120"/>
      <c r="B271" s="120"/>
      <c r="C271" s="120"/>
      <c r="D271" s="121" t="s">
        <v>405</v>
      </c>
      <c r="E271" s="120"/>
      <c r="F271" s="122">
        <v>3</v>
      </c>
      <c r="G271" s="120"/>
      <c r="H271" s="120"/>
      <c r="I271" s="120"/>
      <c r="J271" s="120"/>
      <c r="K271" s="120"/>
      <c r="L271" s="120"/>
    </row>
    <row r="272" spans="1:12" ht="51">
      <c r="A272" s="118" t="s">
        <v>406</v>
      </c>
      <c r="B272" s="118"/>
      <c r="C272" s="118" t="s">
        <v>407</v>
      </c>
      <c r="D272" s="118" t="s">
        <v>408</v>
      </c>
      <c r="E272" s="118" t="s">
        <v>89</v>
      </c>
      <c r="F272" s="119">
        <v>4</v>
      </c>
      <c r="G272" s="202">
        <v>0</v>
      </c>
      <c r="H272" s="119">
        <f>F272*AD272</f>
        <v>0</v>
      </c>
      <c r="I272" s="119">
        <f>J272-H272</f>
        <v>0</v>
      </c>
      <c r="J272" s="119">
        <f>F272*G272</f>
        <v>0</v>
      </c>
      <c r="K272" s="119">
        <v>0.0025</v>
      </c>
      <c r="L272" s="119">
        <f>F272*K272</f>
        <v>0.01</v>
      </c>
    </row>
    <row r="273" spans="1:12" ht="25.5">
      <c r="A273" s="120"/>
      <c r="B273" s="120"/>
      <c r="C273" s="120"/>
      <c r="D273" s="121" t="s">
        <v>409</v>
      </c>
      <c r="E273" s="120"/>
      <c r="F273" s="122">
        <v>4</v>
      </c>
      <c r="G273" s="120"/>
      <c r="H273" s="120"/>
      <c r="I273" s="120"/>
      <c r="J273" s="120"/>
      <c r="K273" s="120"/>
      <c r="L273" s="120"/>
    </row>
    <row r="274" spans="1:12" ht="12.75">
      <c r="A274" s="118" t="s">
        <v>64</v>
      </c>
      <c r="B274" s="118"/>
      <c r="C274" s="118" t="s">
        <v>410</v>
      </c>
      <c r="D274" s="118" t="s">
        <v>411</v>
      </c>
      <c r="E274" s="118" t="s">
        <v>89</v>
      </c>
      <c r="F274" s="119">
        <v>12</v>
      </c>
      <c r="G274" s="202">
        <v>0</v>
      </c>
      <c r="H274" s="119">
        <f>F274*AD274</f>
        <v>0</v>
      </c>
      <c r="I274" s="119">
        <f>J274-H274</f>
        <v>0</v>
      </c>
      <c r="J274" s="119">
        <f>F274*G274</f>
        <v>0</v>
      </c>
      <c r="K274" s="119">
        <v>0</v>
      </c>
      <c r="L274" s="119">
        <f>F274*K274</f>
        <v>0</v>
      </c>
    </row>
    <row r="275" spans="1:12" ht="12.75">
      <c r="A275" s="120"/>
      <c r="B275" s="120"/>
      <c r="C275" s="120"/>
      <c r="D275" s="121" t="s">
        <v>412</v>
      </c>
      <c r="E275" s="120"/>
      <c r="F275" s="122">
        <v>10</v>
      </c>
      <c r="G275" s="120"/>
      <c r="H275" s="120"/>
      <c r="I275" s="120"/>
      <c r="J275" s="120"/>
      <c r="K275" s="120"/>
      <c r="L275" s="120"/>
    </row>
    <row r="276" spans="1:12" ht="25.5">
      <c r="A276" s="120"/>
      <c r="B276" s="120"/>
      <c r="C276" s="120"/>
      <c r="D276" s="121" t="s">
        <v>413</v>
      </c>
      <c r="E276" s="120"/>
      <c r="F276" s="122">
        <v>0</v>
      </c>
      <c r="G276" s="120"/>
      <c r="H276" s="120"/>
      <c r="I276" s="120"/>
      <c r="J276" s="120"/>
      <c r="K276" s="120"/>
      <c r="L276" s="120"/>
    </row>
    <row r="277" spans="1:12" ht="12.75">
      <c r="A277" s="120"/>
      <c r="B277" s="120"/>
      <c r="C277" s="120"/>
      <c r="D277" s="121" t="s">
        <v>414</v>
      </c>
      <c r="E277" s="120"/>
      <c r="F277" s="122">
        <v>2</v>
      </c>
      <c r="G277" s="120"/>
      <c r="H277" s="120"/>
      <c r="I277" s="120"/>
      <c r="J277" s="120"/>
      <c r="K277" s="120"/>
      <c r="L277" s="120"/>
    </row>
    <row r="278" spans="1:12" ht="25.5">
      <c r="A278" s="120"/>
      <c r="B278" s="120"/>
      <c r="C278" s="120"/>
      <c r="D278" s="121" t="s">
        <v>413</v>
      </c>
      <c r="E278" s="120"/>
      <c r="F278" s="122">
        <v>0</v>
      </c>
      <c r="G278" s="120"/>
      <c r="H278" s="120"/>
      <c r="I278" s="120"/>
      <c r="J278" s="120"/>
      <c r="K278" s="120"/>
      <c r="L278" s="120"/>
    </row>
    <row r="279" spans="1:12" ht="12.75">
      <c r="A279" s="118" t="s">
        <v>415</v>
      </c>
      <c r="B279" s="118"/>
      <c r="C279" s="118" t="s">
        <v>416</v>
      </c>
      <c r="D279" s="118" t="s">
        <v>417</v>
      </c>
      <c r="E279" s="118" t="s">
        <v>89</v>
      </c>
      <c r="F279" s="119">
        <v>12</v>
      </c>
      <c r="G279" s="202">
        <v>0</v>
      </c>
      <c r="H279" s="119">
        <f>F279*AD279</f>
        <v>0</v>
      </c>
      <c r="I279" s="119">
        <f>J279-H279</f>
        <v>0</v>
      </c>
      <c r="J279" s="119">
        <f>F279*G279</f>
        <v>0</v>
      </c>
      <c r="K279" s="119">
        <v>0</v>
      </c>
      <c r="L279" s="119">
        <f>F279*K279</f>
        <v>0</v>
      </c>
    </row>
    <row r="280" spans="1:12" ht="12.75">
      <c r="A280" s="120"/>
      <c r="B280" s="120"/>
      <c r="C280" s="120"/>
      <c r="D280" s="121" t="s">
        <v>418</v>
      </c>
      <c r="E280" s="120"/>
      <c r="F280" s="122">
        <v>10</v>
      </c>
      <c r="G280" s="120"/>
      <c r="H280" s="120"/>
      <c r="I280" s="120"/>
      <c r="J280" s="120"/>
      <c r="K280" s="120"/>
      <c r="L280" s="120"/>
    </row>
    <row r="281" spans="1:12" ht="25.5">
      <c r="A281" s="120"/>
      <c r="B281" s="120"/>
      <c r="C281" s="120"/>
      <c r="D281" s="121" t="s">
        <v>413</v>
      </c>
      <c r="E281" s="120"/>
      <c r="F281" s="122">
        <v>0</v>
      </c>
      <c r="G281" s="120"/>
      <c r="H281" s="120"/>
      <c r="I281" s="120"/>
      <c r="J281" s="120"/>
      <c r="K281" s="120"/>
      <c r="L281" s="120"/>
    </row>
    <row r="282" spans="1:12" ht="12.75">
      <c r="A282" s="120"/>
      <c r="B282" s="120"/>
      <c r="C282" s="120"/>
      <c r="D282" s="121" t="s">
        <v>419</v>
      </c>
      <c r="E282" s="120"/>
      <c r="F282" s="122">
        <v>2</v>
      </c>
      <c r="G282" s="120"/>
      <c r="H282" s="120"/>
      <c r="I282" s="120"/>
      <c r="J282" s="120"/>
      <c r="K282" s="120"/>
      <c r="L282" s="120"/>
    </row>
    <row r="283" spans="1:12" ht="25.5">
      <c r="A283" s="120"/>
      <c r="B283" s="120"/>
      <c r="C283" s="120"/>
      <c r="D283" s="121" t="s">
        <v>413</v>
      </c>
      <c r="E283" s="120"/>
      <c r="F283" s="122">
        <v>0</v>
      </c>
      <c r="G283" s="120"/>
      <c r="H283" s="120"/>
      <c r="I283" s="120"/>
      <c r="J283" s="120"/>
      <c r="K283" s="120"/>
      <c r="L283" s="120"/>
    </row>
    <row r="284" spans="1:12" ht="25.5">
      <c r="A284" s="118" t="s">
        <v>420</v>
      </c>
      <c r="B284" s="118"/>
      <c r="C284" s="118" t="s">
        <v>421</v>
      </c>
      <c r="D284" s="118" t="s">
        <v>422</v>
      </c>
      <c r="E284" s="118" t="s">
        <v>115</v>
      </c>
      <c r="F284" s="119">
        <v>3.47</v>
      </c>
      <c r="G284" s="202">
        <v>0</v>
      </c>
      <c r="H284" s="119">
        <f>F284*AD284</f>
        <v>0</v>
      </c>
      <c r="I284" s="119">
        <f>J284-H284</f>
        <v>0</v>
      </c>
      <c r="J284" s="119">
        <f>F284*G284</f>
        <v>0</v>
      </c>
      <c r="K284" s="119">
        <v>0</v>
      </c>
      <c r="L284" s="119">
        <f>F284*K284</f>
        <v>0</v>
      </c>
    </row>
    <row r="285" spans="1:12" ht="25.5">
      <c r="A285" s="120"/>
      <c r="B285" s="120"/>
      <c r="C285" s="120"/>
      <c r="D285" s="121" t="s">
        <v>423</v>
      </c>
      <c r="E285" s="120"/>
      <c r="F285" s="122">
        <v>0.07</v>
      </c>
      <c r="G285" s="120"/>
      <c r="H285" s="120"/>
      <c r="I285" s="120"/>
      <c r="J285" s="120"/>
      <c r="K285" s="120"/>
      <c r="L285" s="120"/>
    </row>
    <row r="286" spans="1:12" ht="12.75">
      <c r="A286" s="120"/>
      <c r="B286" s="120"/>
      <c r="C286" s="120"/>
      <c r="D286" s="121" t="s">
        <v>424</v>
      </c>
      <c r="E286" s="120"/>
      <c r="F286" s="122">
        <v>3.4</v>
      </c>
      <c r="G286" s="120"/>
      <c r="H286" s="120"/>
      <c r="I286" s="120"/>
      <c r="J286" s="120"/>
      <c r="K286" s="120"/>
      <c r="L286" s="120"/>
    </row>
    <row r="287" spans="1:12" ht="12.75">
      <c r="A287" s="123"/>
      <c r="B287" s="124"/>
      <c r="C287" s="124" t="s">
        <v>425</v>
      </c>
      <c r="D287" s="214" t="s">
        <v>426</v>
      </c>
      <c r="E287" s="215"/>
      <c r="F287" s="215"/>
      <c r="G287" s="215"/>
      <c r="H287" s="125">
        <f>SUM(H288:H334)</f>
        <v>0</v>
      </c>
      <c r="I287" s="125">
        <f>SUM(I288:I334)</f>
        <v>0</v>
      </c>
      <c r="J287" s="125">
        <f>H287+I287</f>
        <v>0</v>
      </c>
      <c r="K287" s="126"/>
      <c r="L287" s="125">
        <f>SUM(L288:L334)</f>
        <v>0.13848000000000002</v>
      </c>
    </row>
    <row r="288" spans="1:12" ht="12.75">
      <c r="A288" s="118" t="s">
        <v>427</v>
      </c>
      <c r="B288" s="118"/>
      <c r="C288" s="118" t="s">
        <v>428</v>
      </c>
      <c r="D288" s="118" t="s">
        <v>429</v>
      </c>
      <c r="E288" s="118" t="s">
        <v>89</v>
      </c>
      <c r="F288" s="119">
        <v>19</v>
      </c>
      <c r="G288" s="202">
        <v>0</v>
      </c>
      <c r="H288" s="119">
        <f>F288*AD288</f>
        <v>0</v>
      </c>
      <c r="I288" s="119">
        <f>J288-H288</f>
        <v>0</v>
      </c>
      <c r="J288" s="119">
        <f>F288*G288</f>
        <v>0</v>
      </c>
      <c r="K288" s="119">
        <v>0.00401</v>
      </c>
      <c r="L288" s="119">
        <f>F288*K288</f>
        <v>0.07619</v>
      </c>
    </row>
    <row r="289" spans="1:12" ht="25.5">
      <c r="A289" s="120"/>
      <c r="B289" s="120"/>
      <c r="C289" s="120"/>
      <c r="D289" s="121" t="s">
        <v>430</v>
      </c>
      <c r="E289" s="120"/>
      <c r="F289" s="122">
        <v>19</v>
      </c>
      <c r="G289" s="120"/>
      <c r="H289" s="120"/>
      <c r="I289" s="120"/>
      <c r="J289" s="120"/>
      <c r="K289" s="120"/>
      <c r="L289" s="120"/>
    </row>
    <row r="290" spans="1:12" ht="12.75">
      <c r="A290" s="118" t="s">
        <v>431</v>
      </c>
      <c r="B290" s="118"/>
      <c r="C290" s="118" t="s">
        <v>432</v>
      </c>
      <c r="D290" s="118" t="s">
        <v>433</v>
      </c>
      <c r="E290" s="118" t="s">
        <v>89</v>
      </c>
      <c r="F290" s="119">
        <v>6</v>
      </c>
      <c r="G290" s="202">
        <v>0</v>
      </c>
      <c r="H290" s="119">
        <f>F290*AD290</f>
        <v>0</v>
      </c>
      <c r="I290" s="119">
        <f>J290-H290</f>
        <v>0</v>
      </c>
      <c r="J290" s="119">
        <f>F290*G290</f>
        <v>0</v>
      </c>
      <c r="K290" s="119">
        <v>0.00541</v>
      </c>
      <c r="L290" s="119">
        <f>F290*K290</f>
        <v>0.03246</v>
      </c>
    </row>
    <row r="291" spans="1:12" ht="25.5">
      <c r="A291" s="120"/>
      <c r="B291" s="120"/>
      <c r="C291" s="120"/>
      <c r="D291" s="121" t="s">
        <v>434</v>
      </c>
      <c r="E291" s="120"/>
      <c r="F291" s="122">
        <v>6</v>
      </c>
      <c r="G291" s="120"/>
      <c r="H291" s="120"/>
      <c r="I291" s="120"/>
      <c r="J291" s="120"/>
      <c r="K291" s="120"/>
      <c r="L291" s="120"/>
    </row>
    <row r="292" spans="1:12" ht="12.75">
      <c r="A292" s="118" t="s">
        <v>435</v>
      </c>
      <c r="B292" s="118"/>
      <c r="C292" s="118" t="s">
        <v>436</v>
      </c>
      <c r="D292" s="118" t="s">
        <v>437</v>
      </c>
      <c r="E292" s="118" t="s">
        <v>89</v>
      </c>
      <c r="F292" s="119">
        <v>3</v>
      </c>
      <c r="G292" s="202">
        <v>0</v>
      </c>
      <c r="H292" s="119">
        <f>F292*AD292</f>
        <v>0</v>
      </c>
      <c r="I292" s="119">
        <f>J292-H292</f>
        <v>0</v>
      </c>
      <c r="J292" s="119">
        <f>F292*G292</f>
        <v>0</v>
      </c>
      <c r="K292" s="119">
        <v>0.00573</v>
      </c>
      <c r="L292" s="119">
        <f>F292*K292</f>
        <v>0.01719</v>
      </c>
    </row>
    <row r="293" spans="1:12" ht="25.5">
      <c r="A293" s="120"/>
      <c r="B293" s="120"/>
      <c r="C293" s="120"/>
      <c r="D293" s="121" t="s">
        <v>438</v>
      </c>
      <c r="E293" s="120"/>
      <c r="F293" s="122">
        <v>3</v>
      </c>
      <c r="G293" s="120"/>
      <c r="H293" s="120"/>
      <c r="I293" s="120"/>
      <c r="J293" s="120"/>
      <c r="K293" s="120"/>
      <c r="L293" s="120"/>
    </row>
    <row r="294" spans="1:12" ht="38.25">
      <c r="A294" s="118" t="s">
        <v>439</v>
      </c>
      <c r="B294" s="118"/>
      <c r="C294" s="118" t="s">
        <v>440</v>
      </c>
      <c r="D294" s="118" t="s">
        <v>441</v>
      </c>
      <c r="E294" s="118" t="s">
        <v>89</v>
      </c>
      <c r="F294" s="119">
        <v>19</v>
      </c>
      <c r="G294" s="202">
        <v>0</v>
      </c>
      <c r="H294" s="119">
        <f>F294*AD294</f>
        <v>0</v>
      </c>
      <c r="I294" s="119">
        <f>J294-H294</f>
        <v>0</v>
      </c>
      <c r="J294" s="119">
        <f>F294*G294</f>
        <v>0</v>
      </c>
      <c r="K294" s="119">
        <v>5E-05</v>
      </c>
      <c r="L294" s="119">
        <f>F294*K294</f>
        <v>0.00095</v>
      </c>
    </row>
    <row r="295" spans="1:12" ht="25.5">
      <c r="A295" s="120"/>
      <c r="B295" s="120"/>
      <c r="C295" s="120"/>
      <c r="D295" s="121" t="s">
        <v>430</v>
      </c>
      <c r="E295" s="120"/>
      <c r="F295" s="122">
        <v>19</v>
      </c>
      <c r="G295" s="120"/>
      <c r="H295" s="120"/>
      <c r="I295" s="120"/>
      <c r="J295" s="120"/>
      <c r="K295" s="120"/>
      <c r="L295" s="120"/>
    </row>
    <row r="296" spans="1:12" ht="38.25">
      <c r="A296" s="118" t="s">
        <v>442</v>
      </c>
      <c r="B296" s="118"/>
      <c r="C296" s="118" t="s">
        <v>443</v>
      </c>
      <c r="D296" s="118" t="s">
        <v>444</v>
      </c>
      <c r="E296" s="118" t="s">
        <v>89</v>
      </c>
      <c r="F296" s="119">
        <v>6</v>
      </c>
      <c r="G296" s="202">
        <v>0</v>
      </c>
      <c r="H296" s="119">
        <f>F296*AD296</f>
        <v>0</v>
      </c>
      <c r="I296" s="119">
        <f>J296-H296</f>
        <v>0</v>
      </c>
      <c r="J296" s="119">
        <f>F296*G296</f>
        <v>0</v>
      </c>
      <c r="K296" s="119">
        <v>8E-05</v>
      </c>
      <c r="L296" s="119">
        <f>F296*K296</f>
        <v>0.00048000000000000007</v>
      </c>
    </row>
    <row r="297" spans="1:12" ht="25.5">
      <c r="A297" s="120"/>
      <c r="B297" s="120"/>
      <c r="C297" s="120"/>
      <c r="D297" s="121" t="s">
        <v>434</v>
      </c>
      <c r="E297" s="120"/>
      <c r="F297" s="122">
        <v>6</v>
      </c>
      <c r="G297" s="120"/>
      <c r="H297" s="120"/>
      <c r="I297" s="120"/>
      <c r="J297" s="120"/>
      <c r="K297" s="120"/>
      <c r="L297" s="120"/>
    </row>
    <row r="298" spans="1:12" ht="38.25">
      <c r="A298" s="118" t="s">
        <v>445</v>
      </c>
      <c r="B298" s="118"/>
      <c r="C298" s="118" t="s">
        <v>446</v>
      </c>
      <c r="D298" s="118" t="s">
        <v>447</v>
      </c>
      <c r="E298" s="118" t="s">
        <v>89</v>
      </c>
      <c r="F298" s="119">
        <v>3</v>
      </c>
      <c r="G298" s="202">
        <v>0</v>
      </c>
      <c r="H298" s="119">
        <f>F298*AD298</f>
        <v>0</v>
      </c>
      <c r="I298" s="119">
        <f>J298-H298</f>
        <v>0</v>
      </c>
      <c r="J298" s="119">
        <f>F298*G298</f>
        <v>0</v>
      </c>
      <c r="K298" s="119">
        <v>0.00013</v>
      </c>
      <c r="L298" s="119">
        <f>F298*K298</f>
        <v>0.00038999999999999994</v>
      </c>
    </row>
    <row r="299" spans="1:12" ht="25.5">
      <c r="A299" s="120"/>
      <c r="B299" s="120"/>
      <c r="C299" s="120"/>
      <c r="D299" s="121" t="s">
        <v>438</v>
      </c>
      <c r="E299" s="120"/>
      <c r="F299" s="122">
        <v>3</v>
      </c>
      <c r="G299" s="120"/>
      <c r="H299" s="120"/>
      <c r="I299" s="120"/>
      <c r="J299" s="120"/>
      <c r="K299" s="120"/>
      <c r="L299" s="120"/>
    </row>
    <row r="300" spans="1:12" ht="12.75">
      <c r="A300" s="118" t="s">
        <v>448</v>
      </c>
      <c r="B300" s="118"/>
      <c r="C300" s="118" t="s">
        <v>449</v>
      </c>
      <c r="D300" s="118" t="s">
        <v>450</v>
      </c>
      <c r="E300" s="118" t="s">
        <v>111</v>
      </c>
      <c r="F300" s="119">
        <v>9</v>
      </c>
      <c r="G300" s="202">
        <v>0</v>
      </c>
      <c r="H300" s="119">
        <f>F300*AD300</f>
        <v>0</v>
      </c>
      <c r="I300" s="119">
        <f>J300-H300</f>
        <v>0</v>
      </c>
      <c r="J300" s="119">
        <f>F300*G300</f>
        <v>0</v>
      </c>
      <c r="K300" s="119">
        <v>0</v>
      </c>
      <c r="L300" s="119">
        <f>F300*K300</f>
        <v>0</v>
      </c>
    </row>
    <row r="301" spans="1:12" ht="12.75">
      <c r="A301" s="120"/>
      <c r="B301" s="120"/>
      <c r="C301" s="120"/>
      <c r="D301" s="121" t="s">
        <v>451</v>
      </c>
      <c r="E301" s="120"/>
      <c r="F301" s="122">
        <v>6</v>
      </c>
      <c r="G301" s="120"/>
      <c r="H301" s="120"/>
      <c r="I301" s="120"/>
      <c r="J301" s="120"/>
      <c r="K301" s="120"/>
      <c r="L301" s="120"/>
    </row>
    <row r="302" spans="1:12" ht="12.75">
      <c r="A302" s="120"/>
      <c r="B302" s="120"/>
      <c r="C302" s="120"/>
      <c r="D302" s="121" t="s">
        <v>452</v>
      </c>
      <c r="E302" s="120"/>
      <c r="F302" s="122">
        <v>1</v>
      </c>
      <c r="G302" s="120"/>
      <c r="H302" s="120"/>
      <c r="I302" s="120"/>
      <c r="J302" s="120"/>
      <c r="K302" s="120"/>
      <c r="L302" s="120"/>
    </row>
    <row r="303" spans="1:12" ht="12.75">
      <c r="A303" s="120"/>
      <c r="B303" s="120"/>
      <c r="C303" s="120"/>
      <c r="D303" s="121" t="s">
        <v>453</v>
      </c>
      <c r="E303" s="120"/>
      <c r="F303" s="122">
        <v>2</v>
      </c>
      <c r="G303" s="120"/>
      <c r="H303" s="120"/>
      <c r="I303" s="120"/>
      <c r="J303" s="120"/>
      <c r="K303" s="120"/>
      <c r="L303" s="120"/>
    </row>
    <row r="304" spans="1:12" ht="12.75">
      <c r="A304" s="120"/>
      <c r="B304" s="120"/>
      <c r="C304" s="120"/>
      <c r="D304" s="121" t="s">
        <v>454</v>
      </c>
      <c r="E304" s="120"/>
      <c r="F304" s="122">
        <v>0</v>
      </c>
      <c r="G304" s="120"/>
      <c r="H304" s="120"/>
      <c r="I304" s="120"/>
      <c r="J304" s="120"/>
      <c r="K304" s="120"/>
      <c r="L304" s="120"/>
    </row>
    <row r="305" spans="1:12" ht="12.75">
      <c r="A305" s="118" t="s">
        <v>455</v>
      </c>
      <c r="B305" s="118"/>
      <c r="C305" s="118" t="s">
        <v>456</v>
      </c>
      <c r="D305" s="118" t="s">
        <v>457</v>
      </c>
      <c r="E305" s="118" t="s">
        <v>111</v>
      </c>
      <c r="F305" s="119">
        <v>1</v>
      </c>
      <c r="G305" s="202">
        <v>0</v>
      </c>
      <c r="H305" s="119">
        <f>F305*AD305</f>
        <v>0</v>
      </c>
      <c r="I305" s="119">
        <f>J305-H305</f>
        <v>0</v>
      </c>
      <c r="J305" s="119">
        <f>F305*G305</f>
        <v>0</v>
      </c>
      <c r="K305" s="119">
        <v>0.0007</v>
      </c>
      <c r="L305" s="119">
        <f>F305*K305</f>
        <v>0.0007</v>
      </c>
    </row>
    <row r="306" spans="1:12" ht="12.75">
      <c r="A306" s="120"/>
      <c r="B306" s="120"/>
      <c r="C306" s="120"/>
      <c r="D306" s="121" t="s">
        <v>458</v>
      </c>
      <c r="E306" s="120"/>
      <c r="F306" s="122">
        <v>1</v>
      </c>
      <c r="G306" s="120"/>
      <c r="H306" s="120"/>
      <c r="I306" s="120"/>
      <c r="J306" s="120"/>
      <c r="K306" s="120"/>
      <c r="L306" s="120"/>
    </row>
    <row r="307" spans="1:12" ht="12.75">
      <c r="A307" s="120"/>
      <c r="B307" s="120"/>
      <c r="C307" s="120"/>
      <c r="D307" s="121" t="s">
        <v>459</v>
      </c>
      <c r="E307" s="120"/>
      <c r="F307" s="122">
        <v>0</v>
      </c>
      <c r="G307" s="120"/>
      <c r="H307" s="120"/>
      <c r="I307" s="120"/>
      <c r="J307" s="120"/>
      <c r="K307" s="120"/>
      <c r="L307" s="120"/>
    </row>
    <row r="308" spans="1:12" ht="12.75">
      <c r="A308" s="118" t="s">
        <v>460</v>
      </c>
      <c r="B308" s="118"/>
      <c r="C308" s="118" t="s">
        <v>461</v>
      </c>
      <c r="D308" s="118" t="s">
        <v>462</v>
      </c>
      <c r="E308" s="118" t="s">
        <v>111</v>
      </c>
      <c r="F308" s="119">
        <v>2</v>
      </c>
      <c r="G308" s="202">
        <v>0</v>
      </c>
      <c r="H308" s="119">
        <f>F308*AD308</f>
        <v>0</v>
      </c>
      <c r="I308" s="119">
        <f>J308-H308</f>
        <v>0</v>
      </c>
      <c r="J308" s="119">
        <f>F308*G308</f>
        <v>0</v>
      </c>
      <c r="K308" s="119">
        <v>0.00018</v>
      </c>
      <c r="L308" s="119">
        <f>F308*K308</f>
        <v>0.00036</v>
      </c>
    </row>
    <row r="309" spans="1:12" ht="12.75">
      <c r="A309" s="120"/>
      <c r="B309" s="120"/>
      <c r="C309" s="120"/>
      <c r="D309" s="121" t="s">
        <v>463</v>
      </c>
      <c r="E309" s="120"/>
      <c r="F309" s="122">
        <v>1</v>
      </c>
      <c r="G309" s="120"/>
      <c r="H309" s="120"/>
      <c r="I309" s="120"/>
      <c r="J309" s="120"/>
      <c r="K309" s="120"/>
      <c r="L309" s="120"/>
    </row>
    <row r="310" spans="1:12" ht="12.75">
      <c r="A310" s="120"/>
      <c r="B310" s="120"/>
      <c r="C310" s="120"/>
      <c r="D310" s="121" t="s">
        <v>464</v>
      </c>
      <c r="E310" s="120"/>
      <c r="F310" s="122">
        <v>1</v>
      </c>
      <c r="G310" s="120"/>
      <c r="H310" s="120"/>
      <c r="I310" s="120"/>
      <c r="J310" s="120"/>
      <c r="K310" s="120"/>
      <c r="L310" s="120"/>
    </row>
    <row r="311" spans="1:12" ht="12.75">
      <c r="A311" s="120"/>
      <c r="B311" s="120"/>
      <c r="C311" s="120"/>
      <c r="D311" s="121" t="s">
        <v>465</v>
      </c>
      <c r="E311" s="120"/>
      <c r="F311" s="122">
        <v>0</v>
      </c>
      <c r="G311" s="120"/>
      <c r="H311" s="120"/>
      <c r="I311" s="120"/>
      <c r="J311" s="120"/>
      <c r="K311" s="120"/>
      <c r="L311" s="120"/>
    </row>
    <row r="312" spans="1:12" ht="12.75">
      <c r="A312" s="118" t="s">
        <v>466</v>
      </c>
      <c r="B312" s="118"/>
      <c r="C312" s="118" t="s">
        <v>467</v>
      </c>
      <c r="D312" s="118" t="s">
        <v>468</v>
      </c>
      <c r="E312" s="118" t="s">
        <v>111</v>
      </c>
      <c r="F312" s="119">
        <v>1</v>
      </c>
      <c r="G312" s="202">
        <v>0</v>
      </c>
      <c r="H312" s="119">
        <f>F312*AD312</f>
        <v>0</v>
      </c>
      <c r="I312" s="119">
        <f>J312-H312</f>
        <v>0</v>
      </c>
      <c r="J312" s="119">
        <f>F312*G312</f>
        <v>0</v>
      </c>
      <c r="K312" s="119">
        <v>0.00015</v>
      </c>
      <c r="L312" s="119">
        <f>F312*K312</f>
        <v>0.00015</v>
      </c>
    </row>
    <row r="313" spans="1:12" ht="12.75">
      <c r="A313" s="120"/>
      <c r="B313" s="120"/>
      <c r="C313" s="120"/>
      <c r="D313" s="121" t="s">
        <v>463</v>
      </c>
      <c r="E313" s="120"/>
      <c r="F313" s="122">
        <v>1</v>
      </c>
      <c r="G313" s="120"/>
      <c r="H313" s="120"/>
      <c r="I313" s="120"/>
      <c r="J313" s="120"/>
      <c r="K313" s="120"/>
      <c r="L313" s="120"/>
    </row>
    <row r="314" spans="1:12" ht="12.75">
      <c r="A314" s="120"/>
      <c r="B314" s="120"/>
      <c r="C314" s="120"/>
      <c r="D314" s="121" t="s">
        <v>465</v>
      </c>
      <c r="E314" s="120"/>
      <c r="F314" s="122">
        <v>0</v>
      </c>
      <c r="G314" s="120"/>
      <c r="H314" s="120"/>
      <c r="I314" s="120"/>
      <c r="J314" s="120"/>
      <c r="K314" s="120"/>
      <c r="L314" s="120"/>
    </row>
    <row r="315" spans="1:12" ht="12.75">
      <c r="A315" s="118" t="s">
        <v>469</v>
      </c>
      <c r="B315" s="118"/>
      <c r="C315" s="118" t="s">
        <v>470</v>
      </c>
      <c r="D315" s="118" t="s">
        <v>471</v>
      </c>
      <c r="E315" s="118" t="s">
        <v>89</v>
      </c>
      <c r="F315" s="119">
        <v>33</v>
      </c>
      <c r="G315" s="202">
        <v>0</v>
      </c>
      <c r="H315" s="119">
        <f>F315*AD315</f>
        <v>0</v>
      </c>
      <c r="I315" s="119">
        <f>J315-H315</f>
        <v>0</v>
      </c>
      <c r="J315" s="119">
        <f>F315*G315</f>
        <v>0</v>
      </c>
      <c r="K315" s="119">
        <v>0.00018</v>
      </c>
      <c r="L315" s="119">
        <f>F315*K315</f>
        <v>0.00594</v>
      </c>
    </row>
    <row r="316" spans="1:12" ht="12.75">
      <c r="A316" s="120"/>
      <c r="B316" s="120"/>
      <c r="C316" s="120"/>
      <c r="D316" s="121" t="s">
        <v>472</v>
      </c>
      <c r="E316" s="120"/>
      <c r="F316" s="122">
        <v>5</v>
      </c>
      <c r="G316" s="120"/>
      <c r="H316" s="120"/>
      <c r="I316" s="120"/>
      <c r="J316" s="120"/>
      <c r="K316" s="120"/>
      <c r="L316" s="120"/>
    </row>
    <row r="317" spans="1:12" ht="12.75">
      <c r="A317" s="120"/>
      <c r="B317" s="120"/>
      <c r="C317" s="120"/>
      <c r="D317" s="121" t="s">
        <v>473</v>
      </c>
      <c r="E317" s="120"/>
      <c r="F317" s="122">
        <v>3</v>
      </c>
      <c r="G317" s="120"/>
      <c r="H317" s="120"/>
      <c r="I317" s="120"/>
      <c r="J317" s="120"/>
      <c r="K317" s="120"/>
      <c r="L317" s="120"/>
    </row>
    <row r="318" spans="1:12" ht="12.75">
      <c r="A318" s="120"/>
      <c r="B318" s="120"/>
      <c r="C318" s="120"/>
      <c r="D318" s="121" t="s">
        <v>474</v>
      </c>
      <c r="E318" s="120"/>
      <c r="F318" s="122">
        <v>6</v>
      </c>
      <c r="G318" s="120"/>
      <c r="H318" s="120"/>
      <c r="I318" s="120"/>
      <c r="J318" s="120"/>
      <c r="K318" s="120"/>
      <c r="L318" s="120"/>
    </row>
    <row r="319" spans="1:12" ht="12.75">
      <c r="A319" s="120"/>
      <c r="B319" s="120"/>
      <c r="C319" s="120"/>
      <c r="D319" s="121" t="s">
        <v>475</v>
      </c>
      <c r="E319" s="120"/>
      <c r="F319" s="122">
        <v>19</v>
      </c>
      <c r="G319" s="120"/>
      <c r="H319" s="120"/>
      <c r="I319" s="120"/>
      <c r="J319" s="120"/>
      <c r="K319" s="120"/>
      <c r="L319" s="120"/>
    </row>
    <row r="320" spans="1:12" ht="25.5">
      <c r="A320" s="120"/>
      <c r="B320" s="120"/>
      <c r="C320" s="120"/>
      <c r="D320" s="121" t="s">
        <v>476</v>
      </c>
      <c r="E320" s="120"/>
      <c r="F320" s="122">
        <v>0</v>
      </c>
      <c r="G320" s="120"/>
      <c r="H320" s="120"/>
      <c r="I320" s="120"/>
      <c r="J320" s="120"/>
      <c r="K320" s="120"/>
      <c r="L320" s="120"/>
    </row>
    <row r="321" spans="1:12" ht="25.5">
      <c r="A321" s="118" t="s">
        <v>477</v>
      </c>
      <c r="B321" s="118"/>
      <c r="C321" s="118" t="s">
        <v>478</v>
      </c>
      <c r="D321" s="118" t="s">
        <v>479</v>
      </c>
      <c r="E321" s="118" t="s">
        <v>89</v>
      </c>
      <c r="F321" s="119">
        <v>33</v>
      </c>
      <c r="G321" s="202">
        <v>0</v>
      </c>
      <c r="H321" s="119">
        <f>F321*AD321</f>
        <v>0</v>
      </c>
      <c r="I321" s="119">
        <f>J321-H321</f>
        <v>0</v>
      </c>
      <c r="J321" s="119">
        <f>F321*G321</f>
        <v>0</v>
      </c>
      <c r="K321" s="119">
        <v>1E-05</v>
      </c>
      <c r="L321" s="119">
        <f>F321*K321</f>
        <v>0.00033000000000000005</v>
      </c>
    </row>
    <row r="322" spans="1:12" ht="12.75">
      <c r="A322" s="120"/>
      <c r="B322" s="120"/>
      <c r="C322" s="120"/>
      <c r="D322" s="121" t="s">
        <v>472</v>
      </c>
      <c r="E322" s="120"/>
      <c r="F322" s="122">
        <v>5</v>
      </c>
      <c r="G322" s="120"/>
      <c r="H322" s="120"/>
      <c r="I322" s="120"/>
      <c r="J322" s="120"/>
      <c r="K322" s="120"/>
      <c r="L322" s="120"/>
    </row>
    <row r="323" spans="1:12" ht="12.75">
      <c r="A323" s="120"/>
      <c r="B323" s="120"/>
      <c r="C323" s="120"/>
      <c r="D323" s="121" t="s">
        <v>473</v>
      </c>
      <c r="E323" s="120"/>
      <c r="F323" s="122">
        <v>3</v>
      </c>
      <c r="G323" s="120"/>
      <c r="H323" s="120"/>
      <c r="I323" s="120"/>
      <c r="J323" s="120"/>
      <c r="K323" s="120"/>
      <c r="L323" s="120"/>
    </row>
    <row r="324" spans="1:12" ht="12.75">
      <c r="A324" s="120"/>
      <c r="B324" s="120"/>
      <c r="C324" s="120"/>
      <c r="D324" s="121" t="s">
        <v>474</v>
      </c>
      <c r="E324" s="120"/>
      <c r="F324" s="122">
        <v>6</v>
      </c>
      <c r="G324" s="120"/>
      <c r="H324" s="120"/>
      <c r="I324" s="120"/>
      <c r="J324" s="120"/>
      <c r="K324" s="120"/>
      <c r="L324" s="120"/>
    </row>
    <row r="325" spans="1:12" ht="12.75">
      <c r="A325" s="120"/>
      <c r="B325" s="120"/>
      <c r="C325" s="120"/>
      <c r="D325" s="121" t="s">
        <v>475</v>
      </c>
      <c r="E325" s="120"/>
      <c r="F325" s="122">
        <v>19</v>
      </c>
      <c r="G325" s="120"/>
      <c r="H325" s="120"/>
      <c r="I325" s="120"/>
      <c r="J325" s="120"/>
      <c r="K325" s="120"/>
      <c r="L325" s="120"/>
    </row>
    <row r="326" spans="1:12" ht="12.75">
      <c r="A326" s="120"/>
      <c r="B326" s="120"/>
      <c r="C326" s="120"/>
      <c r="D326" s="121" t="s">
        <v>480</v>
      </c>
      <c r="E326" s="120"/>
      <c r="F326" s="122">
        <v>0</v>
      </c>
      <c r="G326" s="120"/>
      <c r="H326" s="120"/>
      <c r="I326" s="120"/>
      <c r="J326" s="120"/>
      <c r="K326" s="120"/>
      <c r="L326" s="120"/>
    </row>
    <row r="327" spans="1:12" ht="38.25">
      <c r="A327" s="118" t="s">
        <v>481</v>
      </c>
      <c r="B327" s="118"/>
      <c r="C327" s="118" t="s">
        <v>482</v>
      </c>
      <c r="D327" s="118" t="s">
        <v>483</v>
      </c>
      <c r="E327" s="118" t="s">
        <v>89</v>
      </c>
      <c r="F327" s="119">
        <v>5</v>
      </c>
      <c r="G327" s="202">
        <v>0</v>
      </c>
      <c r="H327" s="119">
        <f>F327*AD327</f>
        <v>0</v>
      </c>
      <c r="I327" s="119">
        <f>J327-H327</f>
        <v>0</v>
      </c>
      <c r="J327" s="119">
        <f>F327*G327</f>
        <v>0</v>
      </c>
      <c r="K327" s="119">
        <v>0.00041</v>
      </c>
      <c r="L327" s="119">
        <f>F327*K327</f>
        <v>0.0020499999999999997</v>
      </c>
    </row>
    <row r="328" spans="1:12" ht="25.5">
      <c r="A328" s="120"/>
      <c r="B328" s="120"/>
      <c r="C328" s="120"/>
      <c r="D328" s="121" t="s">
        <v>484</v>
      </c>
      <c r="E328" s="120"/>
      <c r="F328" s="122">
        <v>5</v>
      </c>
      <c r="G328" s="120"/>
      <c r="H328" s="120"/>
      <c r="I328" s="120"/>
      <c r="J328" s="120"/>
      <c r="K328" s="120"/>
      <c r="L328" s="120"/>
    </row>
    <row r="329" spans="1:12" ht="25.5">
      <c r="A329" s="118" t="s">
        <v>485</v>
      </c>
      <c r="B329" s="118"/>
      <c r="C329" s="118" t="s">
        <v>486</v>
      </c>
      <c r="D329" s="118" t="s">
        <v>487</v>
      </c>
      <c r="E329" s="118" t="s">
        <v>111</v>
      </c>
      <c r="F329" s="119">
        <v>1</v>
      </c>
      <c r="G329" s="202">
        <v>0</v>
      </c>
      <c r="H329" s="119">
        <f>F329*AD329</f>
        <v>0</v>
      </c>
      <c r="I329" s="119">
        <f>J329-H329</f>
        <v>0</v>
      </c>
      <c r="J329" s="119">
        <f>F329*G329</f>
        <v>0</v>
      </c>
      <c r="K329" s="119">
        <v>0.00077</v>
      </c>
      <c r="L329" s="119">
        <f>F329*K329</f>
        <v>0.00077</v>
      </c>
    </row>
    <row r="330" spans="1:12" ht="12.75">
      <c r="A330" s="120"/>
      <c r="B330" s="120"/>
      <c r="C330" s="120"/>
      <c r="D330" s="121" t="s">
        <v>463</v>
      </c>
      <c r="E330" s="120"/>
      <c r="F330" s="122">
        <v>1</v>
      </c>
      <c r="G330" s="120"/>
      <c r="H330" s="120"/>
      <c r="I330" s="120"/>
      <c r="J330" s="120"/>
      <c r="K330" s="120"/>
      <c r="L330" s="120"/>
    </row>
    <row r="331" spans="1:12" ht="12.75">
      <c r="A331" s="120"/>
      <c r="B331" s="120"/>
      <c r="C331" s="120"/>
      <c r="D331" s="121" t="s">
        <v>465</v>
      </c>
      <c r="E331" s="120"/>
      <c r="F331" s="122">
        <v>0</v>
      </c>
      <c r="G331" s="120"/>
      <c r="H331" s="120"/>
      <c r="I331" s="120"/>
      <c r="J331" s="120"/>
      <c r="K331" s="120"/>
      <c r="L331" s="120"/>
    </row>
    <row r="332" spans="1:12" ht="25.5">
      <c r="A332" s="118" t="s">
        <v>488</v>
      </c>
      <c r="B332" s="118"/>
      <c r="C332" s="118" t="s">
        <v>489</v>
      </c>
      <c r="D332" s="118" t="s">
        <v>490</v>
      </c>
      <c r="E332" s="118" t="s">
        <v>89</v>
      </c>
      <c r="F332" s="119">
        <v>4</v>
      </c>
      <c r="G332" s="202">
        <v>0</v>
      </c>
      <c r="H332" s="119">
        <f>F332*AD332</f>
        <v>0</v>
      </c>
      <c r="I332" s="119">
        <f>J332-H332</f>
        <v>0</v>
      </c>
      <c r="J332" s="119">
        <f>F332*G332</f>
        <v>0</v>
      </c>
      <c r="K332" s="119">
        <v>0.00013</v>
      </c>
      <c r="L332" s="119">
        <f>F332*K332</f>
        <v>0.00052</v>
      </c>
    </row>
    <row r="333" spans="1:12" ht="25.5">
      <c r="A333" s="120"/>
      <c r="B333" s="120"/>
      <c r="C333" s="120"/>
      <c r="D333" s="121" t="s">
        <v>491</v>
      </c>
      <c r="E333" s="120"/>
      <c r="F333" s="122">
        <v>4</v>
      </c>
      <c r="G333" s="120"/>
      <c r="H333" s="120"/>
      <c r="I333" s="120"/>
      <c r="J333" s="120"/>
      <c r="K333" s="120"/>
      <c r="L333" s="120"/>
    </row>
    <row r="334" spans="1:12" ht="25.5">
      <c r="A334" s="118" t="s">
        <v>349</v>
      </c>
      <c r="B334" s="118"/>
      <c r="C334" s="118" t="s">
        <v>492</v>
      </c>
      <c r="D334" s="118" t="s">
        <v>493</v>
      </c>
      <c r="E334" s="118" t="s">
        <v>115</v>
      </c>
      <c r="F334" s="119">
        <v>0.14</v>
      </c>
      <c r="G334" s="202">
        <v>0</v>
      </c>
      <c r="H334" s="119">
        <f>F334*AD334</f>
        <v>0</v>
      </c>
      <c r="I334" s="119">
        <f>J334-H334</f>
        <v>0</v>
      </c>
      <c r="J334" s="119">
        <f>F334*G334</f>
        <v>0</v>
      </c>
      <c r="K334" s="119">
        <v>0</v>
      </c>
      <c r="L334" s="119">
        <f>F334*K334</f>
        <v>0</v>
      </c>
    </row>
    <row r="335" spans="1:12" ht="25.5">
      <c r="A335" s="120"/>
      <c r="B335" s="120"/>
      <c r="C335" s="120"/>
      <c r="D335" s="121" t="s">
        <v>494</v>
      </c>
      <c r="E335" s="120"/>
      <c r="F335" s="122">
        <v>0.14</v>
      </c>
      <c r="G335" s="120"/>
      <c r="H335" s="120"/>
      <c r="I335" s="120"/>
      <c r="J335" s="120"/>
      <c r="K335" s="120"/>
      <c r="L335" s="120"/>
    </row>
    <row r="336" spans="1:12" ht="12.75">
      <c r="A336" s="123"/>
      <c r="B336" s="124"/>
      <c r="C336" s="124" t="s">
        <v>495</v>
      </c>
      <c r="D336" s="214" t="s">
        <v>496</v>
      </c>
      <c r="E336" s="215"/>
      <c r="F336" s="215"/>
      <c r="G336" s="215"/>
      <c r="H336" s="125">
        <f>SUM(H337:H374)</f>
        <v>0</v>
      </c>
      <c r="I336" s="125">
        <f>SUM(I337:I374)</f>
        <v>0</v>
      </c>
      <c r="J336" s="125">
        <f>H336+I336</f>
        <v>0</v>
      </c>
      <c r="K336" s="126"/>
      <c r="L336" s="125">
        <f>SUM(L337:L374)</f>
        <v>0.11775</v>
      </c>
    </row>
    <row r="337" spans="1:12" ht="25.5">
      <c r="A337" s="118" t="s">
        <v>497</v>
      </c>
      <c r="B337" s="118"/>
      <c r="C337" s="118" t="s">
        <v>498</v>
      </c>
      <c r="D337" s="118" t="s">
        <v>499</v>
      </c>
      <c r="E337" s="118" t="s">
        <v>209</v>
      </c>
      <c r="F337" s="119">
        <v>10</v>
      </c>
      <c r="G337" s="202">
        <v>0</v>
      </c>
      <c r="H337" s="119">
        <f>F337*AD337</f>
        <v>0</v>
      </c>
      <c r="I337" s="119">
        <f>J337-H337</f>
        <v>0</v>
      </c>
      <c r="J337" s="119">
        <f>F337*G337</f>
        <v>0</v>
      </c>
      <c r="K337" s="119">
        <v>8E-05</v>
      </c>
      <c r="L337" s="119">
        <f>F337*K337</f>
        <v>0.0008</v>
      </c>
    </row>
    <row r="338" spans="1:12" ht="12.75">
      <c r="A338" s="120"/>
      <c r="B338" s="120"/>
      <c r="C338" s="120"/>
      <c r="D338" s="121" t="s">
        <v>500</v>
      </c>
      <c r="E338" s="120"/>
      <c r="F338" s="122">
        <v>1</v>
      </c>
      <c r="G338" s="120"/>
      <c r="H338" s="120"/>
      <c r="I338" s="120"/>
      <c r="J338" s="120"/>
      <c r="K338" s="120"/>
      <c r="L338" s="120"/>
    </row>
    <row r="339" spans="1:12" ht="25.5">
      <c r="A339" s="120"/>
      <c r="B339" s="120"/>
      <c r="C339" s="120"/>
      <c r="D339" s="121" t="s">
        <v>501</v>
      </c>
      <c r="E339" s="120"/>
      <c r="F339" s="122">
        <v>6</v>
      </c>
      <c r="G339" s="120"/>
      <c r="H339" s="120"/>
      <c r="I339" s="120"/>
      <c r="J339" s="120"/>
      <c r="K339" s="120"/>
      <c r="L339" s="120"/>
    </row>
    <row r="340" spans="1:12" ht="12.75">
      <c r="A340" s="120"/>
      <c r="B340" s="120"/>
      <c r="C340" s="120"/>
      <c r="D340" s="121" t="s">
        <v>502</v>
      </c>
      <c r="E340" s="120"/>
      <c r="F340" s="122">
        <v>1</v>
      </c>
      <c r="G340" s="120"/>
      <c r="H340" s="120"/>
      <c r="I340" s="120"/>
      <c r="J340" s="120"/>
      <c r="K340" s="120"/>
      <c r="L340" s="120"/>
    </row>
    <row r="341" spans="1:12" ht="25.5">
      <c r="A341" s="120"/>
      <c r="B341" s="120"/>
      <c r="C341" s="120"/>
      <c r="D341" s="121" t="s">
        <v>503</v>
      </c>
      <c r="E341" s="120"/>
      <c r="F341" s="122">
        <v>2</v>
      </c>
      <c r="G341" s="120"/>
      <c r="H341" s="120"/>
      <c r="I341" s="120"/>
      <c r="J341" s="120"/>
      <c r="K341" s="120"/>
      <c r="L341" s="120"/>
    </row>
    <row r="342" spans="1:12" ht="12.75">
      <c r="A342" s="120"/>
      <c r="B342" s="120"/>
      <c r="C342" s="120"/>
      <c r="D342" s="121" t="s">
        <v>454</v>
      </c>
      <c r="E342" s="120"/>
      <c r="F342" s="122">
        <v>0</v>
      </c>
      <c r="G342" s="120"/>
      <c r="H342" s="120"/>
      <c r="I342" s="120"/>
      <c r="J342" s="120"/>
      <c r="K342" s="120"/>
      <c r="L342" s="120"/>
    </row>
    <row r="343" spans="1:12" ht="25.5">
      <c r="A343" s="118" t="s">
        <v>504</v>
      </c>
      <c r="B343" s="118"/>
      <c r="C343" s="118" t="s">
        <v>505</v>
      </c>
      <c r="D343" s="118" t="s">
        <v>506</v>
      </c>
      <c r="E343" s="118" t="s">
        <v>111</v>
      </c>
      <c r="F343" s="119">
        <v>4</v>
      </c>
      <c r="G343" s="202">
        <v>0</v>
      </c>
      <c r="H343" s="119">
        <f>F343*AD343</f>
        <v>0</v>
      </c>
      <c r="I343" s="119">
        <f>J343-H343</f>
        <v>0</v>
      </c>
      <c r="J343" s="119">
        <f>F343*G343</f>
        <v>0</v>
      </c>
      <c r="K343" s="119">
        <v>0.00015</v>
      </c>
      <c r="L343" s="119">
        <f>F343*K343</f>
        <v>0.0006</v>
      </c>
    </row>
    <row r="344" spans="1:12" ht="12.75">
      <c r="A344" s="120"/>
      <c r="B344" s="120"/>
      <c r="C344" s="120"/>
      <c r="D344" s="121" t="s">
        <v>507</v>
      </c>
      <c r="E344" s="120"/>
      <c r="F344" s="122">
        <v>3</v>
      </c>
      <c r="G344" s="120"/>
      <c r="H344" s="120"/>
      <c r="I344" s="120"/>
      <c r="J344" s="120"/>
      <c r="K344" s="120"/>
      <c r="L344" s="120"/>
    </row>
    <row r="345" spans="1:12" ht="12.75">
      <c r="A345" s="120"/>
      <c r="B345" s="120"/>
      <c r="C345" s="120"/>
      <c r="D345" s="121" t="s">
        <v>508</v>
      </c>
      <c r="E345" s="120"/>
      <c r="F345" s="122">
        <v>1</v>
      </c>
      <c r="G345" s="120"/>
      <c r="H345" s="120"/>
      <c r="I345" s="120"/>
      <c r="J345" s="120"/>
      <c r="K345" s="120"/>
      <c r="L345" s="120"/>
    </row>
    <row r="346" spans="1:12" ht="12.75">
      <c r="A346" s="120"/>
      <c r="B346" s="120"/>
      <c r="C346" s="120"/>
      <c r="D346" s="121" t="s">
        <v>389</v>
      </c>
      <c r="E346" s="120"/>
      <c r="F346" s="122">
        <v>0</v>
      </c>
      <c r="G346" s="120"/>
      <c r="H346" s="120"/>
      <c r="I346" s="120"/>
      <c r="J346" s="120"/>
      <c r="K346" s="120"/>
      <c r="L346" s="120"/>
    </row>
    <row r="347" spans="1:12" ht="25.5">
      <c r="A347" s="118" t="s">
        <v>509</v>
      </c>
      <c r="B347" s="118"/>
      <c r="C347" s="118" t="s">
        <v>510</v>
      </c>
      <c r="D347" s="118" t="s">
        <v>511</v>
      </c>
      <c r="E347" s="118" t="s">
        <v>111</v>
      </c>
      <c r="F347" s="119">
        <v>1</v>
      </c>
      <c r="G347" s="202">
        <v>0</v>
      </c>
      <c r="H347" s="119">
        <f>F347*AD347</f>
        <v>0</v>
      </c>
      <c r="I347" s="119">
        <f>J347-H347</f>
        <v>0</v>
      </c>
      <c r="J347" s="119">
        <f>F347*G347</f>
        <v>0</v>
      </c>
      <c r="K347" s="119">
        <v>0.00309</v>
      </c>
      <c r="L347" s="119">
        <f>F347*K347</f>
        <v>0.00309</v>
      </c>
    </row>
    <row r="348" spans="1:12" ht="12.75">
      <c r="A348" s="120"/>
      <c r="B348" s="120"/>
      <c r="C348" s="120"/>
      <c r="D348" s="121" t="s">
        <v>512</v>
      </c>
      <c r="E348" s="120"/>
      <c r="F348" s="122">
        <v>1</v>
      </c>
      <c r="G348" s="120"/>
      <c r="H348" s="120"/>
      <c r="I348" s="120"/>
      <c r="J348" s="120"/>
      <c r="K348" s="120"/>
      <c r="L348" s="120"/>
    </row>
    <row r="349" spans="1:12" ht="12.75">
      <c r="A349" s="120"/>
      <c r="B349" s="120"/>
      <c r="C349" s="120"/>
      <c r="D349" s="121" t="s">
        <v>389</v>
      </c>
      <c r="E349" s="120"/>
      <c r="F349" s="122">
        <v>0</v>
      </c>
      <c r="G349" s="120"/>
      <c r="H349" s="120"/>
      <c r="I349" s="120"/>
      <c r="J349" s="120"/>
      <c r="K349" s="120"/>
      <c r="L349" s="120"/>
    </row>
    <row r="350" spans="1:12" ht="25.5">
      <c r="A350" s="118" t="s">
        <v>513</v>
      </c>
      <c r="B350" s="118"/>
      <c r="C350" s="118" t="s">
        <v>514</v>
      </c>
      <c r="D350" s="118" t="s">
        <v>515</v>
      </c>
      <c r="E350" s="118" t="s">
        <v>209</v>
      </c>
      <c r="F350" s="119">
        <v>1</v>
      </c>
      <c r="G350" s="202">
        <v>0</v>
      </c>
      <c r="H350" s="119">
        <f>F350*AD350</f>
        <v>0</v>
      </c>
      <c r="I350" s="119">
        <f>J350-H350</f>
        <v>0</v>
      </c>
      <c r="J350" s="119">
        <f>F350*G350</f>
        <v>0</v>
      </c>
      <c r="K350" s="119">
        <v>0.06482</v>
      </c>
      <c r="L350" s="119">
        <f>F350*K350</f>
        <v>0.06482</v>
      </c>
    </row>
    <row r="351" spans="1:12" ht="12.75">
      <c r="A351" s="120"/>
      <c r="B351" s="120"/>
      <c r="C351" s="120"/>
      <c r="D351" s="121" t="s">
        <v>516</v>
      </c>
      <c r="E351" s="120"/>
      <c r="F351" s="122">
        <v>1</v>
      </c>
      <c r="G351" s="120"/>
      <c r="H351" s="120"/>
      <c r="I351" s="120"/>
      <c r="J351" s="120"/>
      <c r="K351" s="120"/>
      <c r="L351" s="120"/>
    </row>
    <row r="352" spans="1:12" ht="12.75">
      <c r="A352" s="120"/>
      <c r="B352" s="120"/>
      <c r="C352" s="120"/>
      <c r="D352" s="121" t="s">
        <v>465</v>
      </c>
      <c r="E352" s="120"/>
      <c r="F352" s="122">
        <v>0</v>
      </c>
      <c r="G352" s="120"/>
      <c r="H352" s="120"/>
      <c r="I352" s="120"/>
      <c r="J352" s="120"/>
      <c r="K352" s="120"/>
      <c r="L352" s="120"/>
    </row>
    <row r="353" spans="1:12" ht="25.5">
      <c r="A353" s="118" t="s">
        <v>517</v>
      </c>
      <c r="B353" s="118"/>
      <c r="C353" s="118" t="s">
        <v>518</v>
      </c>
      <c r="D353" s="118" t="s">
        <v>519</v>
      </c>
      <c r="E353" s="118" t="s">
        <v>209</v>
      </c>
      <c r="F353" s="119">
        <v>1</v>
      </c>
      <c r="G353" s="202">
        <v>0</v>
      </c>
      <c r="H353" s="119">
        <f>F353*AD353</f>
        <v>0</v>
      </c>
      <c r="I353" s="119">
        <f>J353-H353</f>
        <v>0</v>
      </c>
      <c r="J353" s="119">
        <f>F353*G353</f>
        <v>0</v>
      </c>
      <c r="K353" s="119">
        <v>0.02882</v>
      </c>
      <c r="L353" s="119">
        <f>F353*K353</f>
        <v>0.02882</v>
      </c>
    </row>
    <row r="354" spans="1:12" ht="12.75">
      <c r="A354" s="120"/>
      <c r="B354" s="120"/>
      <c r="C354" s="120"/>
      <c r="D354" s="121" t="s">
        <v>516</v>
      </c>
      <c r="E354" s="120"/>
      <c r="F354" s="122">
        <v>1</v>
      </c>
      <c r="G354" s="120"/>
      <c r="H354" s="120"/>
      <c r="I354" s="120"/>
      <c r="J354" s="120"/>
      <c r="K354" s="120"/>
      <c r="L354" s="120"/>
    </row>
    <row r="355" spans="1:12" ht="12.75">
      <c r="A355" s="120"/>
      <c r="B355" s="120"/>
      <c r="C355" s="120"/>
      <c r="D355" s="121" t="s">
        <v>520</v>
      </c>
      <c r="E355" s="120"/>
      <c r="F355" s="122">
        <v>0</v>
      </c>
      <c r="G355" s="120"/>
      <c r="H355" s="120"/>
      <c r="I355" s="120"/>
      <c r="J355" s="120"/>
      <c r="K355" s="120"/>
      <c r="L355" s="120"/>
    </row>
    <row r="356" spans="1:12" ht="25.5">
      <c r="A356" s="118" t="s">
        <v>521</v>
      </c>
      <c r="B356" s="118"/>
      <c r="C356" s="118" t="s">
        <v>522</v>
      </c>
      <c r="D356" s="118" t="s">
        <v>523</v>
      </c>
      <c r="E356" s="118" t="s">
        <v>209</v>
      </c>
      <c r="F356" s="119">
        <v>1</v>
      </c>
      <c r="G356" s="202">
        <v>0</v>
      </c>
      <c r="H356" s="119">
        <f>F356*AD356</f>
        <v>0</v>
      </c>
      <c r="I356" s="119">
        <f>J356-H356</f>
        <v>0</v>
      </c>
      <c r="J356" s="119">
        <f>F356*G356</f>
        <v>0</v>
      </c>
      <c r="K356" s="119">
        <v>0.01444</v>
      </c>
      <c r="L356" s="119">
        <f>F356*K356</f>
        <v>0.01444</v>
      </c>
    </row>
    <row r="357" spans="1:12" ht="12.75">
      <c r="A357" s="120"/>
      <c r="B357" s="120"/>
      <c r="C357" s="120"/>
      <c r="D357" s="121" t="s">
        <v>512</v>
      </c>
      <c r="E357" s="120"/>
      <c r="F357" s="122">
        <v>1</v>
      </c>
      <c r="G357" s="120"/>
      <c r="H357" s="120"/>
      <c r="I357" s="120"/>
      <c r="J357" s="120"/>
      <c r="K357" s="120"/>
      <c r="L357" s="120"/>
    </row>
    <row r="358" spans="1:12" ht="12.75">
      <c r="A358" s="120"/>
      <c r="B358" s="120"/>
      <c r="C358" s="120"/>
      <c r="D358" s="121" t="s">
        <v>524</v>
      </c>
      <c r="E358" s="120"/>
      <c r="F358" s="122">
        <v>0</v>
      </c>
      <c r="G358" s="120"/>
      <c r="H358" s="120"/>
      <c r="I358" s="120"/>
      <c r="J358" s="120"/>
      <c r="K358" s="120"/>
      <c r="L358" s="120"/>
    </row>
    <row r="359" spans="1:12" ht="12.75">
      <c r="A359" s="118" t="s">
        <v>525</v>
      </c>
      <c r="B359" s="118"/>
      <c r="C359" s="118" t="s">
        <v>526</v>
      </c>
      <c r="D359" s="118" t="s">
        <v>527</v>
      </c>
      <c r="E359" s="118" t="s">
        <v>111</v>
      </c>
      <c r="F359" s="119">
        <v>1</v>
      </c>
      <c r="G359" s="202">
        <v>0</v>
      </c>
      <c r="H359" s="119">
        <f>F359*AD359</f>
        <v>0</v>
      </c>
      <c r="I359" s="119">
        <f>J359-H359</f>
        <v>0</v>
      </c>
      <c r="J359" s="119">
        <f>F359*G359</f>
        <v>0</v>
      </c>
      <c r="K359" s="119">
        <v>0.00172</v>
      </c>
      <c r="L359" s="119">
        <f>F359*K359</f>
        <v>0.00172</v>
      </c>
    </row>
    <row r="360" spans="1:12" ht="12.75">
      <c r="A360" s="120"/>
      <c r="B360" s="120"/>
      <c r="C360" s="120"/>
      <c r="D360" s="121" t="s">
        <v>528</v>
      </c>
      <c r="E360" s="120"/>
      <c r="F360" s="122">
        <v>1</v>
      </c>
      <c r="G360" s="120"/>
      <c r="H360" s="120"/>
      <c r="I360" s="120"/>
      <c r="J360" s="120"/>
      <c r="K360" s="120"/>
      <c r="L360" s="120"/>
    </row>
    <row r="361" spans="1:12" ht="12.75">
      <c r="A361" s="120"/>
      <c r="B361" s="120"/>
      <c r="C361" s="120"/>
      <c r="D361" s="121" t="s">
        <v>465</v>
      </c>
      <c r="E361" s="120"/>
      <c r="F361" s="122">
        <v>0</v>
      </c>
      <c r="G361" s="120"/>
      <c r="H361" s="120"/>
      <c r="I361" s="120"/>
      <c r="J361" s="120"/>
      <c r="K361" s="120"/>
      <c r="L361" s="120"/>
    </row>
    <row r="362" spans="1:12" ht="25.5">
      <c r="A362" s="118" t="s">
        <v>529</v>
      </c>
      <c r="B362" s="118"/>
      <c r="C362" s="118" t="s">
        <v>530</v>
      </c>
      <c r="D362" s="118" t="s">
        <v>531</v>
      </c>
      <c r="E362" s="118" t="s">
        <v>111</v>
      </c>
      <c r="F362" s="119">
        <v>1</v>
      </c>
      <c r="G362" s="202">
        <v>0</v>
      </c>
      <c r="H362" s="119">
        <f>F362*AD362</f>
        <v>0</v>
      </c>
      <c r="I362" s="119">
        <f>J362-H362</f>
        <v>0</v>
      </c>
      <c r="J362" s="119">
        <f>F362*G362</f>
        <v>0</v>
      </c>
      <c r="K362" s="119">
        <v>0.00018</v>
      </c>
      <c r="L362" s="119">
        <f>F362*K362</f>
        <v>0.00018</v>
      </c>
    </row>
    <row r="363" spans="1:12" ht="12.75">
      <c r="A363" s="120"/>
      <c r="B363" s="120"/>
      <c r="C363" s="120"/>
      <c r="D363" s="121" t="s">
        <v>528</v>
      </c>
      <c r="E363" s="120"/>
      <c r="F363" s="122">
        <v>1</v>
      </c>
      <c r="G363" s="120"/>
      <c r="H363" s="120"/>
      <c r="I363" s="120"/>
      <c r="J363" s="120"/>
      <c r="K363" s="120"/>
      <c r="L363" s="120"/>
    </row>
    <row r="364" spans="1:12" ht="12.75">
      <c r="A364" s="120"/>
      <c r="B364" s="120"/>
      <c r="C364" s="120"/>
      <c r="D364" s="121" t="s">
        <v>465</v>
      </c>
      <c r="E364" s="120"/>
      <c r="F364" s="122">
        <v>0</v>
      </c>
      <c r="G364" s="120"/>
      <c r="H364" s="120"/>
      <c r="I364" s="120"/>
      <c r="J364" s="120"/>
      <c r="K364" s="120"/>
      <c r="L364" s="120"/>
    </row>
    <row r="365" spans="1:12" ht="25.5">
      <c r="A365" s="118" t="s">
        <v>532</v>
      </c>
      <c r="B365" s="118"/>
      <c r="C365" s="118" t="s">
        <v>533</v>
      </c>
      <c r="D365" s="118" t="s">
        <v>534</v>
      </c>
      <c r="E365" s="118" t="s">
        <v>111</v>
      </c>
      <c r="F365" s="119">
        <v>4</v>
      </c>
      <c r="G365" s="202">
        <v>0</v>
      </c>
      <c r="H365" s="119">
        <f>F365*AD365</f>
        <v>0</v>
      </c>
      <c r="I365" s="119">
        <f>J365-H365</f>
        <v>0</v>
      </c>
      <c r="J365" s="119">
        <f>F365*G365</f>
        <v>0</v>
      </c>
      <c r="K365" s="119">
        <v>0.00022</v>
      </c>
      <c r="L365" s="119">
        <f>F365*K365</f>
        <v>0.00088</v>
      </c>
    </row>
    <row r="366" spans="1:12" ht="12.75">
      <c r="A366" s="120"/>
      <c r="B366" s="120"/>
      <c r="C366" s="120"/>
      <c r="D366" s="121" t="s">
        <v>507</v>
      </c>
      <c r="E366" s="120"/>
      <c r="F366" s="122">
        <v>3</v>
      </c>
      <c r="G366" s="120"/>
      <c r="H366" s="120"/>
      <c r="I366" s="120"/>
      <c r="J366" s="120"/>
      <c r="K366" s="120"/>
      <c r="L366" s="120"/>
    </row>
    <row r="367" spans="1:12" ht="12.75">
      <c r="A367" s="120"/>
      <c r="B367" s="120"/>
      <c r="C367" s="120"/>
      <c r="D367" s="121" t="s">
        <v>508</v>
      </c>
      <c r="E367" s="120"/>
      <c r="F367" s="122">
        <v>1</v>
      </c>
      <c r="G367" s="120"/>
      <c r="H367" s="120"/>
      <c r="I367" s="120"/>
      <c r="J367" s="120"/>
      <c r="K367" s="120"/>
      <c r="L367" s="120"/>
    </row>
    <row r="368" spans="1:12" ht="12.75">
      <c r="A368" s="120"/>
      <c r="B368" s="120"/>
      <c r="C368" s="120"/>
      <c r="D368" s="121" t="s">
        <v>389</v>
      </c>
      <c r="E368" s="120"/>
      <c r="F368" s="122">
        <v>0</v>
      </c>
      <c r="G368" s="120"/>
      <c r="H368" s="120"/>
      <c r="I368" s="120"/>
      <c r="J368" s="120"/>
      <c r="K368" s="120"/>
      <c r="L368" s="120"/>
    </row>
    <row r="369" spans="1:12" ht="25.5">
      <c r="A369" s="118" t="s">
        <v>535</v>
      </c>
      <c r="B369" s="118"/>
      <c r="C369" s="118" t="s">
        <v>536</v>
      </c>
      <c r="D369" s="118" t="s">
        <v>537</v>
      </c>
      <c r="E369" s="118" t="s">
        <v>209</v>
      </c>
      <c r="F369" s="119">
        <v>10</v>
      </c>
      <c r="G369" s="202">
        <v>0</v>
      </c>
      <c r="H369" s="119">
        <f>F369*AD369</f>
        <v>0</v>
      </c>
      <c r="I369" s="119">
        <f>J369-H369</f>
        <v>0</v>
      </c>
      <c r="J369" s="119">
        <f>F369*G369</f>
        <v>0</v>
      </c>
      <c r="K369" s="119">
        <v>0.00024</v>
      </c>
      <c r="L369" s="119">
        <f>F369*K369</f>
        <v>0.0024000000000000002</v>
      </c>
    </row>
    <row r="370" spans="1:12" ht="12.75">
      <c r="A370" s="120"/>
      <c r="B370" s="120"/>
      <c r="C370" s="120"/>
      <c r="D370" s="121" t="s">
        <v>538</v>
      </c>
      <c r="E370" s="120"/>
      <c r="F370" s="122">
        <v>1</v>
      </c>
      <c r="G370" s="120"/>
      <c r="H370" s="120"/>
      <c r="I370" s="120"/>
      <c r="J370" s="120"/>
      <c r="K370" s="120"/>
      <c r="L370" s="120"/>
    </row>
    <row r="371" spans="1:12" ht="25.5">
      <c r="A371" s="120"/>
      <c r="B371" s="120"/>
      <c r="C371" s="120"/>
      <c r="D371" s="121" t="s">
        <v>539</v>
      </c>
      <c r="E371" s="120"/>
      <c r="F371" s="122">
        <v>6</v>
      </c>
      <c r="G371" s="120"/>
      <c r="H371" s="120"/>
      <c r="I371" s="120"/>
      <c r="J371" s="120"/>
      <c r="K371" s="120"/>
      <c r="L371" s="120"/>
    </row>
    <row r="372" spans="1:12" ht="25.5">
      <c r="A372" s="120"/>
      <c r="B372" s="120"/>
      <c r="C372" s="120"/>
      <c r="D372" s="121" t="s">
        <v>540</v>
      </c>
      <c r="E372" s="120"/>
      <c r="F372" s="122">
        <v>2</v>
      </c>
      <c r="G372" s="120"/>
      <c r="H372" s="120"/>
      <c r="I372" s="120"/>
      <c r="J372" s="120"/>
      <c r="K372" s="120"/>
      <c r="L372" s="120"/>
    </row>
    <row r="373" spans="1:12" ht="12.75">
      <c r="A373" s="120"/>
      <c r="B373" s="120"/>
      <c r="C373" s="120"/>
      <c r="D373" s="121" t="s">
        <v>541</v>
      </c>
      <c r="E373" s="120"/>
      <c r="F373" s="122">
        <v>1</v>
      </c>
      <c r="G373" s="120"/>
      <c r="H373" s="120"/>
      <c r="I373" s="120"/>
      <c r="J373" s="120"/>
      <c r="K373" s="120"/>
      <c r="L373" s="120"/>
    </row>
    <row r="374" spans="1:12" ht="25.5">
      <c r="A374" s="118" t="s">
        <v>354</v>
      </c>
      <c r="B374" s="118"/>
      <c r="C374" s="118" t="s">
        <v>542</v>
      </c>
      <c r="D374" s="118" t="s">
        <v>543</v>
      </c>
      <c r="E374" s="118" t="s">
        <v>115</v>
      </c>
      <c r="F374" s="119">
        <v>0.11</v>
      </c>
      <c r="G374" s="202">
        <v>0</v>
      </c>
      <c r="H374" s="119">
        <f>F374*AD374</f>
        <v>0</v>
      </c>
      <c r="I374" s="119">
        <f>J374-H374</f>
        <v>0</v>
      </c>
      <c r="J374" s="119">
        <f>F374*G374</f>
        <v>0</v>
      </c>
      <c r="K374" s="119">
        <v>0</v>
      </c>
      <c r="L374" s="119">
        <f>F374*K374</f>
        <v>0</v>
      </c>
    </row>
    <row r="375" spans="1:12" ht="25.5">
      <c r="A375" s="120"/>
      <c r="B375" s="120"/>
      <c r="C375" s="120"/>
      <c r="D375" s="121" t="s">
        <v>544</v>
      </c>
      <c r="E375" s="120"/>
      <c r="F375" s="122">
        <v>0.11</v>
      </c>
      <c r="G375" s="120"/>
      <c r="H375" s="120"/>
      <c r="I375" s="120"/>
      <c r="J375" s="120"/>
      <c r="K375" s="120"/>
      <c r="L375" s="120"/>
    </row>
    <row r="376" spans="1:12" ht="12.75">
      <c r="A376" s="123"/>
      <c r="B376" s="124"/>
      <c r="C376" s="124" t="s">
        <v>545</v>
      </c>
      <c r="D376" s="214" t="s">
        <v>546</v>
      </c>
      <c r="E376" s="215"/>
      <c r="F376" s="215"/>
      <c r="G376" s="215"/>
      <c r="H376" s="125">
        <f>SUM(H377:H377)</f>
        <v>0</v>
      </c>
      <c r="I376" s="125">
        <f>SUM(I377:I377)</f>
        <v>0</v>
      </c>
      <c r="J376" s="125">
        <f>H376+I376</f>
        <v>0</v>
      </c>
      <c r="K376" s="126"/>
      <c r="L376" s="125">
        <f>SUM(L377:L377)</f>
        <v>0.001</v>
      </c>
    </row>
    <row r="377" spans="1:12" ht="25.5">
      <c r="A377" s="118" t="s">
        <v>364</v>
      </c>
      <c r="B377" s="118"/>
      <c r="C377" s="118" t="s">
        <v>547</v>
      </c>
      <c r="D377" s="118" t="s">
        <v>548</v>
      </c>
      <c r="E377" s="118" t="s">
        <v>89</v>
      </c>
      <c r="F377" s="119">
        <v>10</v>
      </c>
      <c r="G377" s="202">
        <v>0</v>
      </c>
      <c r="H377" s="119">
        <f>F377*AD377</f>
        <v>0</v>
      </c>
      <c r="I377" s="119">
        <f>J377-H377</f>
        <v>0</v>
      </c>
      <c r="J377" s="119">
        <f>F377*G377</f>
        <v>0</v>
      </c>
      <c r="K377" s="119">
        <v>0.0001</v>
      </c>
      <c r="L377" s="119">
        <f>F377*K377</f>
        <v>0.001</v>
      </c>
    </row>
    <row r="378" spans="1:12" ht="25.5">
      <c r="A378" s="120"/>
      <c r="B378" s="120"/>
      <c r="C378" s="120"/>
      <c r="D378" s="121" t="s">
        <v>549</v>
      </c>
      <c r="E378" s="120"/>
      <c r="F378" s="122">
        <v>10</v>
      </c>
      <c r="G378" s="120"/>
      <c r="H378" s="120"/>
      <c r="I378" s="120"/>
      <c r="J378" s="120"/>
      <c r="K378" s="120"/>
      <c r="L378" s="120"/>
    </row>
    <row r="379" spans="1:12" ht="12.75">
      <c r="A379" s="123"/>
      <c r="B379" s="124"/>
      <c r="C379" s="124" t="s">
        <v>550</v>
      </c>
      <c r="D379" s="214" t="s">
        <v>551</v>
      </c>
      <c r="E379" s="215"/>
      <c r="F379" s="215"/>
      <c r="G379" s="215"/>
      <c r="H379" s="125">
        <f>SUM(H380:H384)</f>
        <v>0</v>
      </c>
      <c r="I379" s="125">
        <f>SUM(I380:I384)</f>
        <v>0</v>
      </c>
      <c r="J379" s="125">
        <f>H379+I379</f>
        <v>0</v>
      </c>
      <c r="K379" s="126"/>
      <c r="L379" s="125">
        <f>SUM(L380:L384)</f>
        <v>0.00494</v>
      </c>
    </row>
    <row r="380" spans="1:12" ht="25.5">
      <c r="A380" s="118" t="s">
        <v>552</v>
      </c>
      <c r="B380" s="118"/>
      <c r="C380" s="118" t="s">
        <v>553</v>
      </c>
      <c r="D380" s="118" t="s">
        <v>554</v>
      </c>
      <c r="E380" s="118" t="s">
        <v>111</v>
      </c>
      <c r="F380" s="119">
        <v>1</v>
      </c>
      <c r="G380" s="202">
        <v>0</v>
      </c>
      <c r="H380" s="119">
        <f>F380*AD380</f>
        <v>0</v>
      </c>
      <c r="I380" s="119">
        <f>J380-H380</f>
        <v>0</v>
      </c>
      <c r="J380" s="119">
        <f>F380*G380</f>
        <v>0</v>
      </c>
      <c r="K380" s="119">
        <v>0</v>
      </c>
      <c r="L380" s="119">
        <f>F380*K380</f>
        <v>0</v>
      </c>
    </row>
    <row r="381" spans="1:12" ht="12.75">
      <c r="A381" s="120"/>
      <c r="B381" s="120"/>
      <c r="C381" s="120"/>
      <c r="D381" s="121" t="s">
        <v>555</v>
      </c>
      <c r="E381" s="120"/>
      <c r="F381" s="122">
        <v>1</v>
      </c>
      <c r="G381" s="120"/>
      <c r="H381" s="120"/>
      <c r="I381" s="120"/>
      <c r="J381" s="120"/>
      <c r="K381" s="120"/>
      <c r="L381" s="120"/>
    </row>
    <row r="382" spans="1:12" ht="12.75">
      <c r="A382" s="118" t="s">
        <v>556</v>
      </c>
      <c r="B382" s="118"/>
      <c r="C382" s="118" t="s">
        <v>557</v>
      </c>
      <c r="D382" s="118" t="s">
        <v>558</v>
      </c>
      <c r="E382" s="118" t="s">
        <v>111</v>
      </c>
      <c r="F382" s="119">
        <v>1</v>
      </c>
      <c r="G382" s="202">
        <v>0</v>
      </c>
      <c r="H382" s="119">
        <f>F382*AD382</f>
        <v>0</v>
      </c>
      <c r="I382" s="119">
        <f>J382-H382</f>
        <v>0</v>
      </c>
      <c r="J382" s="119">
        <f>F382*G382</f>
        <v>0</v>
      </c>
      <c r="K382" s="119">
        <v>0.00468</v>
      </c>
      <c r="L382" s="119">
        <f>F382*K382</f>
        <v>0.00468</v>
      </c>
    </row>
    <row r="383" spans="1:12" ht="12.75">
      <c r="A383" s="120"/>
      <c r="B383" s="120"/>
      <c r="C383" s="120"/>
      <c r="D383" s="121" t="s">
        <v>555</v>
      </c>
      <c r="E383" s="120"/>
      <c r="F383" s="122">
        <v>1</v>
      </c>
      <c r="G383" s="120"/>
      <c r="H383" s="120"/>
      <c r="I383" s="120"/>
      <c r="J383" s="120"/>
      <c r="K383" s="120"/>
      <c r="L383" s="120"/>
    </row>
    <row r="384" spans="1:12" ht="25.5">
      <c r="A384" s="118" t="s">
        <v>559</v>
      </c>
      <c r="B384" s="118"/>
      <c r="C384" s="118" t="s">
        <v>560</v>
      </c>
      <c r="D384" s="118" t="s">
        <v>561</v>
      </c>
      <c r="E384" s="118" t="s">
        <v>562</v>
      </c>
      <c r="F384" s="119">
        <v>2</v>
      </c>
      <c r="G384" s="202">
        <v>0</v>
      </c>
      <c r="H384" s="119">
        <f>F384*AD384</f>
        <v>0</v>
      </c>
      <c r="I384" s="119">
        <f>J384-H384</f>
        <v>0</v>
      </c>
      <c r="J384" s="119">
        <f>F384*G384</f>
        <v>0</v>
      </c>
      <c r="K384" s="119">
        <v>0.00013</v>
      </c>
      <c r="L384" s="119">
        <f>F384*K384</f>
        <v>0.00026</v>
      </c>
    </row>
    <row r="385" spans="1:12" ht="12.75">
      <c r="A385" s="120"/>
      <c r="B385" s="120"/>
      <c r="C385" s="120"/>
      <c r="D385" s="121" t="s">
        <v>563</v>
      </c>
      <c r="E385" s="120"/>
      <c r="F385" s="122">
        <v>2</v>
      </c>
      <c r="G385" s="120"/>
      <c r="H385" s="120"/>
      <c r="I385" s="120"/>
      <c r="J385" s="120"/>
      <c r="K385" s="120"/>
      <c r="L385" s="120"/>
    </row>
    <row r="386" spans="1:12" ht="12.75">
      <c r="A386" s="123"/>
      <c r="B386" s="124"/>
      <c r="C386" s="124" t="s">
        <v>564</v>
      </c>
      <c r="D386" s="214" t="s">
        <v>565</v>
      </c>
      <c r="E386" s="215"/>
      <c r="F386" s="215"/>
      <c r="G386" s="215"/>
      <c r="H386" s="125">
        <f>SUM(H387:H387)</f>
        <v>0</v>
      </c>
      <c r="I386" s="125">
        <f>SUM(I387:I387)</f>
        <v>0</v>
      </c>
      <c r="J386" s="125">
        <f>H386+I386</f>
        <v>0</v>
      </c>
      <c r="K386" s="126"/>
      <c r="L386" s="125">
        <f>SUM(L387:L387)</f>
        <v>0</v>
      </c>
    </row>
    <row r="387" spans="1:12" ht="25.5">
      <c r="A387" s="118" t="s">
        <v>566</v>
      </c>
      <c r="B387" s="118"/>
      <c r="C387" s="118" t="s">
        <v>567</v>
      </c>
      <c r="D387" s="118" t="s">
        <v>568</v>
      </c>
      <c r="E387" s="118" t="s">
        <v>89</v>
      </c>
      <c r="F387" s="119">
        <v>18</v>
      </c>
      <c r="G387" s="202">
        <v>0</v>
      </c>
      <c r="H387" s="119">
        <f>F387*AD387</f>
        <v>0</v>
      </c>
      <c r="I387" s="119">
        <f>J387-H387</f>
        <v>0</v>
      </c>
      <c r="J387" s="119">
        <f>F387*G387</f>
        <v>0</v>
      </c>
      <c r="K387" s="119">
        <v>0</v>
      </c>
      <c r="L387" s="119">
        <f>F387*K387</f>
        <v>0</v>
      </c>
    </row>
    <row r="388" spans="1:12" ht="12.75">
      <c r="A388" s="120"/>
      <c r="B388" s="120"/>
      <c r="C388" s="120"/>
      <c r="D388" s="121" t="s">
        <v>569</v>
      </c>
      <c r="E388" s="120"/>
      <c r="F388" s="122">
        <v>18</v>
      </c>
      <c r="G388" s="120"/>
      <c r="H388" s="120"/>
      <c r="I388" s="120"/>
      <c r="J388" s="120"/>
      <c r="K388" s="120"/>
      <c r="L388" s="120"/>
    </row>
    <row r="389" spans="1:12" ht="12.75">
      <c r="A389" s="123"/>
      <c r="B389" s="124"/>
      <c r="C389" s="124" t="s">
        <v>570</v>
      </c>
      <c r="D389" s="214" t="s">
        <v>571</v>
      </c>
      <c r="E389" s="215"/>
      <c r="F389" s="215"/>
      <c r="G389" s="215"/>
      <c r="H389" s="125">
        <f>SUM(H390:H392)</f>
        <v>0</v>
      </c>
      <c r="I389" s="125">
        <f>SUM(I390:I392)</f>
        <v>0</v>
      </c>
      <c r="J389" s="125">
        <f>H389+I389</f>
        <v>0</v>
      </c>
      <c r="K389" s="126"/>
      <c r="L389" s="125">
        <f>SUM(L390:L392)</f>
        <v>0</v>
      </c>
    </row>
    <row r="390" spans="1:12" ht="25.5">
      <c r="A390" s="118" t="s">
        <v>572</v>
      </c>
      <c r="B390" s="118"/>
      <c r="C390" s="118" t="s">
        <v>573</v>
      </c>
      <c r="D390" s="118" t="s">
        <v>574</v>
      </c>
      <c r="E390" s="118" t="s">
        <v>115</v>
      </c>
      <c r="F390" s="119">
        <v>12.546</v>
      </c>
      <c r="G390" s="202">
        <v>0</v>
      </c>
      <c r="H390" s="119">
        <f>F390*AD390</f>
        <v>0</v>
      </c>
      <c r="I390" s="119">
        <f>J390-H390</f>
        <v>0</v>
      </c>
      <c r="J390" s="119">
        <f>F390*G390</f>
        <v>0</v>
      </c>
      <c r="K390" s="119">
        <v>0</v>
      </c>
      <c r="L390" s="119">
        <f>F390*K390</f>
        <v>0</v>
      </c>
    </row>
    <row r="391" spans="1:12" ht="25.5">
      <c r="A391" s="120"/>
      <c r="B391" s="120"/>
      <c r="C391" s="120"/>
      <c r="D391" s="121" t="s">
        <v>575</v>
      </c>
      <c r="E391" s="120"/>
      <c r="F391" s="122">
        <v>12.546</v>
      </c>
      <c r="G391" s="120"/>
      <c r="H391" s="120"/>
      <c r="I391" s="120"/>
      <c r="J391" s="120"/>
      <c r="K391" s="120"/>
      <c r="L391" s="120"/>
    </row>
    <row r="392" spans="1:12" ht="12.75">
      <c r="A392" s="118" t="s">
        <v>576</v>
      </c>
      <c r="B392" s="118"/>
      <c r="C392" s="118" t="s">
        <v>577</v>
      </c>
      <c r="D392" s="118" t="s">
        <v>578</v>
      </c>
      <c r="E392" s="118" t="s">
        <v>115</v>
      </c>
      <c r="F392" s="119">
        <v>12.546</v>
      </c>
      <c r="G392" s="202">
        <v>0</v>
      </c>
      <c r="H392" s="119">
        <f>F392*AD392</f>
        <v>0</v>
      </c>
      <c r="I392" s="119">
        <f>J392-H392</f>
        <v>0</v>
      </c>
      <c r="J392" s="119">
        <f>F392*G392</f>
        <v>0</v>
      </c>
      <c r="K392" s="119">
        <v>0</v>
      </c>
      <c r="L392" s="119">
        <f>F392*K392</f>
        <v>0</v>
      </c>
    </row>
    <row r="393" spans="1:12" ht="25.5">
      <c r="A393" s="120"/>
      <c r="B393" s="120"/>
      <c r="C393" s="120"/>
      <c r="D393" s="121" t="s">
        <v>575</v>
      </c>
      <c r="E393" s="120"/>
      <c r="F393" s="122">
        <v>12.546</v>
      </c>
      <c r="G393" s="120"/>
      <c r="H393" s="120"/>
      <c r="I393" s="120"/>
      <c r="J393" s="120"/>
      <c r="K393" s="120"/>
      <c r="L393" s="120"/>
    </row>
    <row r="394" spans="1:12" ht="12.75">
      <c r="A394" s="123"/>
      <c r="B394" s="124"/>
      <c r="C394" s="124"/>
      <c r="D394" s="214" t="s">
        <v>579</v>
      </c>
      <c r="E394" s="215"/>
      <c r="F394" s="215"/>
      <c r="G394" s="215"/>
      <c r="H394" s="125">
        <f>SUM(H395:H406)</f>
        <v>0</v>
      </c>
      <c r="I394" s="125">
        <f>SUM(I395:I406)</f>
        <v>0</v>
      </c>
      <c r="J394" s="125">
        <f>H394+I394</f>
        <v>0</v>
      </c>
      <c r="K394" s="126"/>
      <c r="L394" s="125">
        <f>SUM(L395:L406)</f>
        <v>18.84</v>
      </c>
    </row>
    <row r="395" spans="1:12" ht="25.5">
      <c r="A395" s="127" t="s">
        <v>580</v>
      </c>
      <c r="B395" s="127"/>
      <c r="C395" s="127" t="s">
        <v>581</v>
      </c>
      <c r="D395" s="127" t="s">
        <v>582</v>
      </c>
      <c r="E395" s="127" t="s">
        <v>115</v>
      </c>
      <c r="F395" s="128">
        <v>18.7</v>
      </c>
      <c r="G395" s="203">
        <v>0</v>
      </c>
      <c r="H395" s="128">
        <f>F395*AD395</f>
        <v>0</v>
      </c>
      <c r="I395" s="128">
        <f>J395-H395</f>
        <v>0</v>
      </c>
      <c r="J395" s="128">
        <f>F395*G395</f>
        <v>0</v>
      </c>
      <c r="K395" s="128">
        <v>1</v>
      </c>
      <c r="L395" s="128">
        <f>F395*K395</f>
        <v>18.7</v>
      </c>
    </row>
    <row r="396" spans="1:12" ht="12.75">
      <c r="A396" s="120"/>
      <c r="B396" s="120"/>
      <c r="C396" s="120"/>
      <c r="D396" s="121" t="s">
        <v>583</v>
      </c>
      <c r="E396" s="120"/>
      <c r="F396" s="122">
        <v>14.025</v>
      </c>
      <c r="G396" s="120"/>
      <c r="H396" s="120"/>
      <c r="I396" s="120"/>
      <c r="J396" s="120"/>
      <c r="K396" s="120"/>
      <c r="L396" s="120"/>
    </row>
    <row r="397" spans="1:12" ht="12.75">
      <c r="A397" s="120"/>
      <c r="B397" s="120"/>
      <c r="C397" s="120"/>
      <c r="D397" s="121" t="s">
        <v>584</v>
      </c>
      <c r="E397" s="120"/>
      <c r="F397" s="122">
        <v>4.675</v>
      </c>
      <c r="G397" s="120"/>
      <c r="H397" s="120"/>
      <c r="I397" s="120"/>
      <c r="J397" s="120"/>
      <c r="K397" s="120"/>
      <c r="L397" s="120"/>
    </row>
    <row r="398" spans="1:12" ht="25.5">
      <c r="A398" s="127" t="s">
        <v>585</v>
      </c>
      <c r="B398" s="127"/>
      <c r="C398" s="127" t="s">
        <v>586</v>
      </c>
      <c r="D398" s="127" t="s">
        <v>587</v>
      </c>
      <c r="E398" s="127" t="s">
        <v>111</v>
      </c>
      <c r="F398" s="128">
        <v>1</v>
      </c>
      <c r="G398" s="203">
        <v>0</v>
      </c>
      <c r="H398" s="128">
        <f>F398*AD398</f>
        <v>0</v>
      </c>
      <c r="I398" s="128">
        <f>J398-H398</f>
        <v>0</v>
      </c>
      <c r="J398" s="128">
        <f>F398*G398</f>
        <v>0</v>
      </c>
      <c r="K398" s="128">
        <v>0.012</v>
      </c>
      <c r="L398" s="128">
        <f>F398*K398</f>
        <v>0.012</v>
      </c>
    </row>
    <row r="399" spans="1:12" ht="12.75">
      <c r="A399" s="120"/>
      <c r="B399" s="120"/>
      <c r="C399" s="120"/>
      <c r="D399" s="121" t="s">
        <v>555</v>
      </c>
      <c r="E399" s="120"/>
      <c r="F399" s="122">
        <v>1</v>
      </c>
      <c r="G399" s="120"/>
      <c r="H399" s="120"/>
      <c r="I399" s="120"/>
      <c r="J399" s="120"/>
      <c r="K399" s="120"/>
      <c r="L399" s="120"/>
    </row>
    <row r="400" spans="1:12" ht="25.5">
      <c r="A400" s="127" t="s">
        <v>588</v>
      </c>
      <c r="B400" s="127"/>
      <c r="C400" s="127" t="s">
        <v>589</v>
      </c>
      <c r="D400" s="127" t="s">
        <v>590</v>
      </c>
      <c r="E400" s="127" t="s">
        <v>111</v>
      </c>
      <c r="F400" s="128">
        <v>1</v>
      </c>
      <c r="G400" s="203">
        <v>0</v>
      </c>
      <c r="H400" s="128">
        <f>F400*AD400</f>
        <v>0</v>
      </c>
      <c r="I400" s="128">
        <f>J400-H400</f>
        <v>0</v>
      </c>
      <c r="J400" s="128">
        <f>F400*G400</f>
        <v>0</v>
      </c>
      <c r="K400" s="128">
        <v>0.012</v>
      </c>
      <c r="L400" s="128">
        <f>F400*K400</f>
        <v>0.012</v>
      </c>
    </row>
    <row r="401" spans="1:12" ht="12.75">
      <c r="A401" s="120"/>
      <c r="B401" s="120"/>
      <c r="C401" s="120"/>
      <c r="D401" s="121" t="s">
        <v>555</v>
      </c>
      <c r="E401" s="120"/>
      <c r="F401" s="122">
        <v>1</v>
      </c>
      <c r="G401" s="120"/>
      <c r="H401" s="120"/>
      <c r="I401" s="120"/>
      <c r="J401" s="120"/>
      <c r="K401" s="120"/>
      <c r="L401" s="120"/>
    </row>
    <row r="402" spans="1:12" ht="25.5">
      <c r="A402" s="127" t="s">
        <v>591</v>
      </c>
      <c r="B402" s="127"/>
      <c r="C402" s="127" t="s">
        <v>592</v>
      </c>
      <c r="D402" s="127" t="s">
        <v>593</v>
      </c>
      <c r="E402" s="127" t="s">
        <v>111</v>
      </c>
      <c r="F402" s="128">
        <v>1</v>
      </c>
      <c r="G402" s="203">
        <v>0</v>
      </c>
      <c r="H402" s="128">
        <f>F402*AD402</f>
        <v>0</v>
      </c>
      <c r="I402" s="128">
        <f>J402-H402</f>
        <v>0</v>
      </c>
      <c r="J402" s="128">
        <f>F402*G402</f>
        <v>0</v>
      </c>
      <c r="K402" s="128">
        <v>0.01</v>
      </c>
      <c r="L402" s="128">
        <f>F402*K402</f>
        <v>0.01</v>
      </c>
    </row>
    <row r="403" spans="1:12" ht="12.75">
      <c r="A403" s="120"/>
      <c r="B403" s="120"/>
      <c r="C403" s="120"/>
      <c r="D403" s="121" t="s">
        <v>555</v>
      </c>
      <c r="E403" s="120"/>
      <c r="F403" s="122">
        <v>1</v>
      </c>
      <c r="G403" s="120"/>
      <c r="H403" s="120"/>
      <c r="I403" s="120"/>
      <c r="J403" s="120"/>
      <c r="K403" s="120"/>
      <c r="L403" s="120"/>
    </row>
    <row r="404" spans="1:12" ht="25.5">
      <c r="A404" s="127" t="s">
        <v>594</v>
      </c>
      <c r="B404" s="127"/>
      <c r="C404" s="127" t="s">
        <v>595</v>
      </c>
      <c r="D404" s="127" t="s">
        <v>596</v>
      </c>
      <c r="E404" s="127" t="s">
        <v>111</v>
      </c>
      <c r="F404" s="128">
        <v>1</v>
      </c>
      <c r="G404" s="203">
        <v>0</v>
      </c>
      <c r="H404" s="128">
        <f>F404*AD404</f>
        <v>0</v>
      </c>
      <c r="I404" s="128">
        <f>J404-H404</f>
        <v>0</v>
      </c>
      <c r="J404" s="128">
        <f>F404*G404</f>
        <v>0</v>
      </c>
      <c r="K404" s="128">
        <v>0.055</v>
      </c>
      <c r="L404" s="128">
        <f>F404*K404</f>
        <v>0.055</v>
      </c>
    </row>
    <row r="405" spans="1:12" ht="12.75">
      <c r="A405" s="120"/>
      <c r="B405" s="120"/>
      <c r="C405" s="120"/>
      <c r="D405" s="121" t="s">
        <v>555</v>
      </c>
      <c r="E405" s="120"/>
      <c r="F405" s="122">
        <v>1</v>
      </c>
      <c r="G405" s="120"/>
      <c r="H405" s="120"/>
      <c r="I405" s="120"/>
      <c r="J405" s="120"/>
      <c r="K405" s="120"/>
      <c r="L405" s="120"/>
    </row>
    <row r="406" spans="1:12" ht="25.5">
      <c r="A406" s="127" t="s">
        <v>597</v>
      </c>
      <c r="B406" s="127"/>
      <c r="C406" s="127" t="s">
        <v>598</v>
      </c>
      <c r="D406" s="127" t="s">
        <v>599</v>
      </c>
      <c r="E406" s="127" t="s">
        <v>111</v>
      </c>
      <c r="F406" s="128">
        <v>10</v>
      </c>
      <c r="G406" s="203">
        <v>0</v>
      </c>
      <c r="H406" s="128">
        <f>F406*AD406</f>
        <v>0</v>
      </c>
      <c r="I406" s="128">
        <f>J406-H406</f>
        <v>0</v>
      </c>
      <c r="J406" s="128">
        <f>F406*G406</f>
        <v>0</v>
      </c>
      <c r="K406" s="128">
        <v>0.0051</v>
      </c>
      <c r="L406" s="128">
        <f>F406*K406</f>
        <v>0.051000000000000004</v>
      </c>
    </row>
    <row r="407" spans="1:12" ht="25.5">
      <c r="A407" s="129"/>
      <c r="B407" s="129"/>
      <c r="C407" s="129"/>
      <c r="D407" s="130" t="s">
        <v>600</v>
      </c>
      <c r="E407" s="129"/>
      <c r="F407" s="131">
        <v>10</v>
      </c>
      <c r="G407" s="129"/>
      <c r="H407" s="129"/>
      <c r="I407" s="129"/>
      <c r="J407" s="129"/>
      <c r="K407" s="129"/>
      <c r="L407" s="129"/>
    </row>
    <row r="408" spans="1:12" ht="15.75">
      <c r="A408" s="113"/>
      <c r="B408" s="113"/>
      <c r="C408" s="113"/>
      <c r="D408" s="113"/>
      <c r="E408" s="113"/>
      <c r="F408" s="113"/>
      <c r="G408" s="113"/>
      <c r="H408" s="216" t="s">
        <v>272</v>
      </c>
      <c r="I408" s="217"/>
      <c r="J408" s="257">
        <f>J210+J221+J228+J231+J238+J241+J246+J249+J287+J336+J376+J379+J386+J389+J394</f>
        <v>0</v>
      </c>
      <c r="K408" s="258"/>
      <c r="L408" s="113"/>
    </row>
    <row r="409" spans="1:6" ht="26.25">
      <c r="A409" s="100"/>
      <c r="B409" s="100"/>
      <c r="C409" s="185" t="s">
        <v>731</v>
      </c>
      <c r="D409" s="100"/>
      <c r="E409" s="100"/>
      <c r="F409" s="100"/>
    </row>
    <row r="410" spans="1:6" ht="12.75">
      <c r="A410" s="132" t="s">
        <v>601</v>
      </c>
      <c r="B410" s="133"/>
      <c r="C410" s="134"/>
      <c r="D410" s="133"/>
      <c r="E410" s="134"/>
      <c r="F410" s="135"/>
    </row>
    <row r="411" spans="1:6" ht="12.75">
      <c r="A411" s="136" t="s">
        <v>602</v>
      </c>
      <c r="B411" s="206" t="s">
        <v>243</v>
      </c>
      <c r="C411" s="207" t="s">
        <v>603</v>
      </c>
      <c r="D411" s="136" t="s">
        <v>604</v>
      </c>
      <c r="E411" s="137" t="s">
        <v>287</v>
      </c>
      <c r="F411" s="138" t="s">
        <v>296</v>
      </c>
    </row>
    <row r="412" spans="1:6" ht="12.75">
      <c r="A412" s="205"/>
      <c r="B412" s="175" t="s">
        <v>605</v>
      </c>
      <c r="C412" s="175"/>
      <c r="D412" s="209">
        <v>0</v>
      </c>
      <c r="E412" s="141">
        <v>10</v>
      </c>
      <c r="F412" s="142">
        <f aca="true" t="shared" si="1" ref="F412:F447">D412*E412</f>
        <v>0</v>
      </c>
    </row>
    <row r="413" spans="1:6" ht="12.75">
      <c r="A413" s="205"/>
      <c r="B413" s="175" t="s">
        <v>606</v>
      </c>
      <c r="C413" s="175"/>
      <c r="D413" s="209">
        <v>0</v>
      </c>
      <c r="E413" s="141">
        <v>10</v>
      </c>
      <c r="F413" s="142">
        <f t="shared" si="1"/>
        <v>0</v>
      </c>
    </row>
    <row r="414" spans="1:6" ht="12.75">
      <c r="A414" s="205"/>
      <c r="B414" s="175" t="s">
        <v>607</v>
      </c>
      <c r="C414" s="175"/>
      <c r="D414" s="209">
        <v>0</v>
      </c>
      <c r="E414" s="141">
        <v>1</v>
      </c>
      <c r="F414" s="142">
        <f t="shared" si="1"/>
        <v>0</v>
      </c>
    </row>
    <row r="415" spans="1:6" ht="12.75">
      <c r="A415" s="205"/>
      <c r="B415" s="175" t="s">
        <v>608</v>
      </c>
      <c r="C415" s="175"/>
      <c r="D415" s="209">
        <v>0</v>
      </c>
      <c r="E415" s="141">
        <v>1</v>
      </c>
      <c r="F415" s="142">
        <f>D415*E415</f>
        <v>0</v>
      </c>
    </row>
    <row r="416" spans="1:6" ht="12.75">
      <c r="A416" s="205"/>
      <c r="B416" s="175" t="s">
        <v>609</v>
      </c>
      <c r="C416" s="175"/>
      <c r="D416" s="209">
        <v>0</v>
      </c>
      <c r="E416" s="141">
        <v>10</v>
      </c>
      <c r="F416" s="142">
        <f t="shared" si="1"/>
        <v>0</v>
      </c>
    </row>
    <row r="417" spans="1:6" ht="12.75">
      <c r="A417" s="205"/>
      <c r="B417" s="175" t="s">
        <v>610</v>
      </c>
      <c r="C417" s="175"/>
      <c r="D417" s="209">
        <v>0</v>
      </c>
      <c r="E417" s="141">
        <v>25</v>
      </c>
      <c r="F417" s="142">
        <f t="shared" si="1"/>
        <v>0</v>
      </c>
    </row>
    <row r="418" spans="1:6" ht="12.75">
      <c r="A418" s="205"/>
      <c r="B418" s="175" t="s">
        <v>611</v>
      </c>
      <c r="C418" s="175"/>
      <c r="D418" s="209">
        <v>0</v>
      </c>
      <c r="E418" s="141">
        <v>80</v>
      </c>
      <c r="F418" s="142">
        <f t="shared" si="1"/>
        <v>0</v>
      </c>
    </row>
    <row r="419" spans="1:6" ht="12.75">
      <c r="A419" s="205"/>
      <c r="B419" s="175" t="s">
        <v>612</v>
      </c>
      <c r="C419" s="175"/>
      <c r="D419" s="209">
        <v>0</v>
      </c>
      <c r="E419" s="141">
        <v>6</v>
      </c>
      <c r="F419" s="142">
        <f t="shared" si="1"/>
        <v>0</v>
      </c>
    </row>
    <row r="420" spans="1:6" ht="12.75">
      <c r="A420" s="205"/>
      <c r="B420" s="175" t="s">
        <v>613</v>
      </c>
      <c r="C420" s="175"/>
      <c r="D420" s="209">
        <v>0</v>
      </c>
      <c r="E420" s="141">
        <v>6</v>
      </c>
      <c r="F420" s="142">
        <f t="shared" si="1"/>
        <v>0</v>
      </c>
    </row>
    <row r="421" spans="1:6" ht="12.75">
      <c r="A421" s="205"/>
      <c r="B421" s="175" t="s">
        <v>614</v>
      </c>
      <c r="C421" s="175"/>
      <c r="D421" s="209">
        <v>0</v>
      </c>
      <c r="E421" s="141">
        <v>40</v>
      </c>
      <c r="F421" s="142">
        <f t="shared" si="1"/>
        <v>0</v>
      </c>
    </row>
    <row r="422" spans="1:6" ht="12.75">
      <c r="A422" s="205"/>
      <c r="B422" s="175" t="s">
        <v>615</v>
      </c>
      <c r="C422" s="175"/>
      <c r="D422" s="209">
        <v>0</v>
      </c>
      <c r="E422" s="141">
        <v>250</v>
      </c>
      <c r="F422" s="142">
        <f t="shared" si="1"/>
        <v>0</v>
      </c>
    </row>
    <row r="423" spans="1:6" ht="12.75">
      <c r="A423" s="205"/>
      <c r="B423" s="175" t="s">
        <v>616</v>
      </c>
      <c r="C423" s="175"/>
      <c r="D423" s="209">
        <v>0</v>
      </c>
      <c r="E423" s="141">
        <v>10</v>
      </c>
      <c r="F423" s="142">
        <f t="shared" si="1"/>
        <v>0</v>
      </c>
    </row>
    <row r="424" spans="1:6" ht="12.75">
      <c r="A424" s="205"/>
      <c r="B424" s="175" t="s">
        <v>617</v>
      </c>
      <c r="C424" s="175"/>
      <c r="D424" s="209">
        <v>0</v>
      </c>
      <c r="E424" s="141">
        <v>80</v>
      </c>
      <c r="F424" s="142">
        <f t="shared" si="1"/>
        <v>0</v>
      </c>
    </row>
    <row r="425" spans="1:6" ht="12.75">
      <c r="A425" s="205"/>
      <c r="B425" s="175" t="s">
        <v>618</v>
      </c>
      <c r="C425" s="175"/>
      <c r="D425" s="209">
        <v>0</v>
      </c>
      <c r="E425" s="141">
        <v>30</v>
      </c>
      <c r="F425" s="142">
        <f t="shared" si="1"/>
        <v>0</v>
      </c>
    </row>
    <row r="426" spans="1:6" ht="12.75">
      <c r="A426" s="205"/>
      <c r="B426" s="175" t="s">
        <v>619</v>
      </c>
      <c r="C426" s="175"/>
      <c r="D426" s="209">
        <v>0</v>
      </c>
      <c r="E426" s="141">
        <v>25</v>
      </c>
      <c r="F426" s="142">
        <f t="shared" si="1"/>
        <v>0</v>
      </c>
    </row>
    <row r="427" spans="1:6" ht="12.75">
      <c r="A427" s="205"/>
      <c r="B427" s="175" t="s">
        <v>620</v>
      </c>
      <c r="C427" s="175"/>
      <c r="D427" s="209">
        <v>0</v>
      </c>
      <c r="E427" s="141">
        <v>35</v>
      </c>
      <c r="F427" s="142">
        <f t="shared" si="1"/>
        <v>0</v>
      </c>
    </row>
    <row r="428" spans="1:6" ht="12.75">
      <c r="A428" s="205"/>
      <c r="B428" s="175" t="s">
        <v>621</v>
      </c>
      <c r="C428" s="175"/>
      <c r="D428" s="209">
        <v>0</v>
      </c>
      <c r="E428" s="141">
        <v>1</v>
      </c>
      <c r="F428" s="142">
        <f t="shared" si="1"/>
        <v>0</v>
      </c>
    </row>
    <row r="429" spans="1:6" ht="12.75">
      <c r="A429" s="205"/>
      <c r="B429" s="175" t="s">
        <v>622</v>
      </c>
      <c r="C429" s="175"/>
      <c r="D429" s="209">
        <v>0</v>
      </c>
      <c r="E429" s="141">
        <v>9</v>
      </c>
      <c r="F429" s="142">
        <f t="shared" si="1"/>
        <v>0</v>
      </c>
    </row>
    <row r="430" spans="1:6" ht="12.75">
      <c r="A430" s="205"/>
      <c r="B430" s="175" t="s">
        <v>623</v>
      </c>
      <c r="C430" s="175"/>
      <c r="D430" s="209">
        <v>0</v>
      </c>
      <c r="E430" s="141">
        <v>3</v>
      </c>
      <c r="F430" s="142">
        <f t="shared" si="1"/>
        <v>0</v>
      </c>
    </row>
    <row r="431" spans="1:6" ht="12.75">
      <c r="A431" s="205"/>
      <c r="B431" s="175" t="s">
        <v>624</v>
      </c>
      <c r="C431" s="175"/>
      <c r="D431" s="209">
        <v>0</v>
      </c>
      <c r="E431" s="141">
        <v>14</v>
      </c>
      <c r="F431" s="142">
        <f t="shared" si="1"/>
        <v>0</v>
      </c>
    </row>
    <row r="432" spans="1:6" ht="12.75">
      <c r="A432" s="205"/>
      <c r="B432" s="175" t="s">
        <v>625</v>
      </c>
      <c r="C432" s="175"/>
      <c r="D432" s="209">
        <v>0</v>
      </c>
      <c r="E432" s="141">
        <v>1</v>
      </c>
      <c r="F432" s="142">
        <f>D432*E432</f>
        <v>0</v>
      </c>
    </row>
    <row r="433" spans="1:6" ht="12.75">
      <c r="A433" s="205"/>
      <c r="B433" s="175" t="s">
        <v>626</v>
      </c>
      <c r="C433" s="175"/>
      <c r="D433" s="209">
        <v>0</v>
      </c>
      <c r="E433" s="141">
        <v>1</v>
      </c>
      <c r="F433" s="142">
        <f>D433*E433</f>
        <v>0</v>
      </c>
    </row>
    <row r="434" spans="1:6" ht="12.75">
      <c r="A434" s="205"/>
      <c r="B434" s="175" t="s">
        <v>627</v>
      </c>
      <c r="C434" s="175"/>
      <c r="D434" s="209">
        <v>0</v>
      </c>
      <c r="E434" s="141">
        <v>1</v>
      </c>
      <c r="F434" s="142">
        <f>D434*E434</f>
        <v>0</v>
      </c>
    </row>
    <row r="435" spans="1:6" ht="12.75">
      <c r="A435" s="205"/>
      <c r="B435" s="175" t="s">
        <v>628</v>
      </c>
      <c r="C435" s="175"/>
      <c r="D435" s="209">
        <v>0</v>
      </c>
      <c r="E435" s="141">
        <v>50</v>
      </c>
      <c r="F435" s="142">
        <f t="shared" si="1"/>
        <v>0</v>
      </c>
    </row>
    <row r="436" spans="1:6" ht="12.75">
      <c r="A436" s="205"/>
      <c r="B436" s="175" t="s">
        <v>629</v>
      </c>
      <c r="C436" s="175"/>
      <c r="D436" s="209">
        <v>0</v>
      </c>
      <c r="E436" s="141">
        <v>25</v>
      </c>
      <c r="F436" s="142">
        <f t="shared" si="1"/>
        <v>0</v>
      </c>
    </row>
    <row r="437" spans="1:6" ht="12.75">
      <c r="A437" s="205"/>
      <c r="B437" s="175" t="s">
        <v>630</v>
      </c>
      <c r="C437" s="175"/>
      <c r="D437" s="209">
        <v>0</v>
      </c>
      <c r="E437" s="141">
        <v>20</v>
      </c>
      <c r="F437" s="142">
        <f t="shared" si="1"/>
        <v>0</v>
      </c>
    </row>
    <row r="438" spans="1:6" ht="12.75">
      <c r="A438" s="205"/>
      <c r="B438" s="175" t="s">
        <v>631</v>
      </c>
      <c r="C438" s="175"/>
      <c r="D438" s="209">
        <v>0</v>
      </c>
      <c r="E438" s="141">
        <v>15</v>
      </c>
      <c r="F438" s="142">
        <f t="shared" si="1"/>
        <v>0</v>
      </c>
    </row>
    <row r="439" spans="1:6" ht="12.75">
      <c r="A439" s="205"/>
      <c r="B439" s="175" t="s">
        <v>632</v>
      </c>
      <c r="C439" s="175"/>
      <c r="D439" s="209">
        <v>0</v>
      </c>
      <c r="E439" s="141">
        <v>4</v>
      </c>
      <c r="F439" s="142">
        <f t="shared" si="1"/>
        <v>0</v>
      </c>
    </row>
    <row r="440" spans="1:6" ht="12.75">
      <c r="A440" s="205"/>
      <c r="B440" s="175" t="s">
        <v>633</v>
      </c>
      <c r="C440" s="175"/>
      <c r="D440" s="209">
        <v>0</v>
      </c>
      <c r="E440" s="141">
        <v>1</v>
      </c>
      <c r="F440" s="142">
        <f t="shared" si="1"/>
        <v>0</v>
      </c>
    </row>
    <row r="441" spans="1:6" ht="12.75">
      <c r="A441" s="205"/>
      <c r="B441" s="175" t="s">
        <v>634</v>
      </c>
      <c r="C441" s="175"/>
      <c r="D441" s="209">
        <v>0</v>
      </c>
      <c r="E441" s="141">
        <v>20</v>
      </c>
      <c r="F441" s="142">
        <f>D441*E441</f>
        <v>0</v>
      </c>
    </row>
    <row r="442" spans="1:6" ht="12.75">
      <c r="A442" s="205"/>
      <c r="B442" s="175" t="s">
        <v>635</v>
      </c>
      <c r="C442" s="175"/>
      <c r="D442" s="209">
        <v>0</v>
      </c>
      <c r="E442" s="141">
        <v>30</v>
      </c>
      <c r="F442" s="142">
        <f>D442*E442</f>
        <v>0</v>
      </c>
    </row>
    <row r="443" spans="1:6" ht="12.75">
      <c r="A443" s="205"/>
      <c r="B443" s="175" t="s">
        <v>636</v>
      </c>
      <c r="C443" s="175"/>
      <c r="D443" s="209">
        <v>0</v>
      </c>
      <c r="E443" s="141">
        <v>22</v>
      </c>
      <c r="F443" s="142">
        <f>D443*E443</f>
        <v>0</v>
      </c>
    </row>
    <row r="444" spans="1:6" ht="12.75">
      <c r="A444" s="205"/>
      <c r="B444" s="175" t="s">
        <v>637</v>
      </c>
      <c r="C444" s="175"/>
      <c r="D444" s="209">
        <v>0</v>
      </c>
      <c r="E444" s="141">
        <v>15</v>
      </c>
      <c r="F444" s="142">
        <f>D444*E444</f>
        <v>0</v>
      </c>
    </row>
    <row r="445" spans="1:6" ht="12.75">
      <c r="A445" s="205"/>
      <c r="B445" s="175" t="s">
        <v>638</v>
      </c>
      <c r="C445" s="175"/>
      <c r="D445" s="209">
        <v>0</v>
      </c>
      <c r="E445" s="141">
        <v>22</v>
      </c>
      <c r="F445" s="142">
        <f t="shared" si="1"/>
        <v>0</v>
      </c>
    </row>
    <row r="446" spans="1:6" ht="12.75">
      <c r="A446" s="205"/>
      <c r="B446" s="175" t="s">
        <v>639</v>
      </c>
      <c r="C446" s="175"/>
      <c r="D446" s="209">
        <v>0</v>
      </c>
      <c r="E446" s="141">
        <v>1</v>
      </c>
      <c r="F446" s="142">
        <f t="shared" si="1"/>
        <v>0</v>
      </c>
    </row>
    <row r="447" spans="1:6" ht="12.75">
      <c r="A447" s="205"/>
      <c r="B447" s="175" t="s">
        <v>634</v>
      </c>
      <c r="C447" s="175"/>
      <c r="D447" s="209">
        <v>0</v>
      </c>
      <c r="E447" s="141">
        <v>30</v>
      </c>
      <c r="F447" s="142">
        <f t="shared" si="1"/>
        <v>0</v>
      </c>
    </row>
    <row r="448" spans="1:6" ht="12.75">
      <c r="A448" s="205"/>
      <c r="B448" s="175" t="s">
        <v>640</v>
      </c>
      <c r="C448" s="175"/>
      <c r="D448" s="209">
        <v>0</v>
      </c>
      <c r="E448" s="141">
        <v>10</v>
      </c>
      <c r="F448" s="142">
        <f>D448*E448</f>
        <v>0</v>
      </c>
    </row>
    <row r="449" spans="1:6" ht="12.75">
      <c r="A449" s="143" t="s">
        <v>641</v>
      </c>
      <c r="B449" s="208"/>
      <c r="C449" s="208"/>
      <c r="D449" s="144"/>
      <c r="E449" s="145"/>
      <c r="F449" s="146">
        <f>SUM(F412:F448)</f>
        <v>0</v>
      </c>
    </row>
    <row r="450" spans="1:6" ht="12.75">
      <c r="A450" s="132" t="s">
        <v>642</v>
      </c>
      <c r="B450" s="133" t="s">
        <v>643</v>
      </c>
      <c r="C450" s="134"/>
      <c r="D450" s="133"/>
      <c r="E450" s="133"/>
      <c r="F450" s="135"/>
    </row>
    <row r="451" spans="1:6" ht="12.75">
      <c r="A451" s="136" t="s">
        <v>644</v>
      </c>
      <c r="B451" s="136" t="s">
        <v>243</v>
      </c>
      <c r="C451" s="137" t="s">
        <v>603</v>
      </c>
      <c r="D451" s="136" t="s">
        <v>604</v>
      </c>
      <c r="E451" s="136" t="s">
        <v>287</v>
      </c>
      <c r="F451" s="138"/>
    </row>
    <row r="452" spans="1:6" ht="12.75">
      <c r="A452" s="147"/>
      <c r="B452" s="147" t="s">
        <v>645</v>
      </c>
      <c r="C452" s="147"/>
      <c r="D452" s="210">
        <v>0</v>
      </c>
      <c r="E452" s="144">
        <v>25</v>
      </c>
      <c r="F452" s="142">
        <f>D452*E452</f>
        <v>0</v>
      </c>
    </row>
    <row r="453" spans="1:6" ht="12.75">
      <c r="A453" s="147"/>
      <c r="B453" s="147" t="s">
        <v>646</v>
      </c>
      <c r="C453" s="147"/>
      <c r="D453" s="210">
        <v>0</v>
      </c>
      <c r="E453" s="144">
        <v>80</v>
      </c>
      <c r="F453" s="142">
        <f aca="true" t="shared" si="2" ref="F453:F462">D453*E453</f>
        <v>0</v>
      </c>
    </row>
    <row r="454" spans="1:6" ht="12.75">
      <c r="A454" s="148"/>
      <c r="B454" s="147" t="s">
        <v>647</v>
      </c>
      <c r="C454" s="147"/>
      <c r="D454" s="210">
        <v>0</v>
      </c>
      <c r="E454" s="144">
        <v>35</v>
      </c>
      <c r="F454" s="142">
        <f t="shared" si="2"/>
        <v>0</v>
      </c>
    </row>
    <row r="455" spans="1:6" ht="12.75">
      <c r="A455" s="148"/>
      <c r="B455" s="147" t="s">
        <v>648</v>
      </c>
      <c r="C455" s="147"/>
      <c r="D455" s="210">
        <v>0</v>
      </c>
      <c r="E455" s="144">
        <v>6</v>
      </c>
      <c r="F455" s="142">
        <f t="shared" si="2"/>
        <v>0</v>
      </c>
    </row>
    <row r="456" spans="1:6" ht="12.75">
      <c r="A456" s="147"/>
      <c r="B456" s="147" t="s">
        <v>649</v>
      </c>
      <c r="C456" s="147"/>
      <c r="D456" s="210">
        <v>0</v>
      </c>
      <c r="E456" s="144">
        <v>250</v>
      </c>
      <c r="F456" s="142">
        <f t="shared" si="2"/>
        <v>0</v>
      </c>
    </row>
    <row r="457" spans="1:6" ht="12.75">
      <c r="A457" s="147"/>
      <c r="B457" s="147" t="s">
        <v>650</v>
      </c>
      <c r="C457" s="147"/>
      <c r="D457" s="210">
        <v>0</v>
      </c>
      <c r="E457" s="144">
        <v>10</v>
      </c>
      <c r="F457" s="142">
        <f t="shared" si="2"/>
        <v>0</v>
      </c>
    </row>
    <row r="458" spans="1:6" ht="12.75">
      <c r="A458" s="139"/>
      <c r="B458" s="139" t="s">
        <v>651</v>
      </c>
      <c r="C458" s="139"/>
      <c r="D458" s="211">
        <v>0</v>
      </c>
      <c r="E458" s="136">
        <v>80</v>
      </c>
      <c r="F458" s="142">
        <f t="shared" si="2"/>
        <v>0</v>
      </c>
    </row>
    <row r="459" spans="1:6" ht="12.75">
      <c r="A459" s="139"/>
      <c r="B459" s="139" t="s">
        <v>652</v>
      </c>
      <c r="C459" s="139"/>
      <c r="D459" s="211">
        <v>0</v>
      </c>
      <c r="E459" s="136">
        <v>30</v>
      </c>
      <c r="F459" s="142">
        <f t="shared" si="2"/>
        <v>0</v>
      </c>
    </row>
    <row r="460" spans="1:6" ht="12.75">
      <c r="A460" s="139" t="s">
        <v>291</v>
      </c>
      <c r="B460" s="139" t="s">
        <v>653</v>
      </c>
      <c r="C460" s="139"/>
      <c r="D460" s="211">
        <v>0</v>
      </c>
      <c r="E460" s="136">
        <v>25</v>
      </c>
      <c r="F460" s="142">
        <f>D460*E460</f>
        <v>0</v>
      </c>
    </row>
    <row r="461" spans="1:6" ht="12.75">
      <c r="A461" s="139" t="s">
        <v>291</v>
      </c>
      <c r="B461" s="139" t="s">
        <v>654</v>
      </c>
      <c r="C461" s="139"/>
      <c r="D461" s="211">
        <v>0</v>
      </c>
      <c r="E461" s="136">
        <v>1</v>
      </c>
      <c r="F461" s="142">
        <f>D461*E461</f>
        <v>0</v>
      </c>
    </row>
    <row r="462" spans="1:6" ht="12.75">
      <c r="A462" s="139" t="s">
        <v>291</v>
      </c>
      <c r="B462" s="139" t="s">
        <v>655</v>
      </c>
      <c r="C462" s="139"/>
      <c r="D462" s="211">
        <v>0</v>
      </c>
      <c r="E462" s="136">
        <v>60</v>
      </c>
      <c r="F462" s="142">
        <f t="shared" si="2"/>
        <v>0</v>
      </c>
    </row>
    <row r="463" spans="1:6" ht="12.75">
      <c r="A463" s="139" t="s">
        <v>291</v>
      </c>
      <c r="B463" s="139" t="s">
        <v>656</v>
      </c>
      <c r="C463" s="139"/>
      <c r="D463" s="211">
        <v>0</v>
      </c>
      <c r="E463" s="136">
        <v>2</v>
      </c>
      <c r="F463" s="142">
        <f>D463*E463</f>
        <v>0</v>
      </c>
    </row>
    <row r="464" spans="1:6" ht="12.75">
      <c r="A464" s="139" t="s">
        <v>291</v>
      </c>
      <c r="B464" s="139" t="s">
        <v>657</v>
      </c>
      <c r="C464" s="139"/>
      <c r="D464" s="211">
        <v>0</v>
      </c>
      <c r="E464" s="136">
        <v>20</v>
      </c>
      <c r="F464" s="142">
        <f>D464*E464</f>
        <v>0</v>
      </c>
    </row>
    <row r="465" spans="1:6" ht="12.75">
      <c r="A465" s="139"/>
      <c r="B465" s="139" t="s">
        <v>658</v>
      </c>
      <c r="C465" s="147"/>
      <c r="D465" s="210">
        <v>0</v>
      </c>
      <c r="E465" s="136">
        <v>5</v>
      </c>
      <c r="F465" s="142">
        <f aca="true" t="shared" si="3" ref="F465:F473">D465*E465</f>
        <v>0</v>
      </c>
    </row>
    <row r="466" spans="1:6" ht="12.75">
      <c r="A466" s="139"/>
      <c r="B466" s="139" t="s">
        <v>659</v>
      </c>
      <c r="C466" s="147"/>
      <c r="D466" s="210">
        <v>0</v>
      </c>
      <c r="E466" s="136">
        <v>6</v>
      </c>
      <c r="F466" s="142">
        <f>D466*E466</f>
        <v>0</v>
      </c>
    </row>
    <row r="467" spans="1:6" ht="12.75">
      <c r="A467" s="139"/>
      <c r="B467" s="139" t="s">
        <v>660</v>
      </c>
      <c r="C467" s="147"/>
      <c r="D467" s="210">
        <v>0</v>
      </c>
      <c r="E467" s="136">
        <v>20</v>
      </c>
      <c r="F467" s="142">
        <f>D467*E467</f>
        <v>0</v>
      </c>
    </row>
    <row r="468" spans="1:6" ht="12.75">
      <c r="A468" s="139"/>
      <c r="B468" s="139" t="s">
        <v>661</v>
      </c>
      <c r="C468" s="147"/>
      <c r="D468" s="210">
        <v>0</v>
      </c>
      <c r="E468" s="136">
        <v>6</v>
      </c>
      <c r="F468" s="142">
        <f t="shared" si="3"/>
        <v>0</v>
      </c>
    </row>
    <row r="469" spans="1:6" ht="12.75">
      <c r="A469" s="139"/>
      <c r="B469" s="139" t="s">
        <v>662</v>
      </c>
      <c r="C469" s="147"/>
      <c r="D469" s="210">
        <v>0</v>
      </c>
      <c r="E469" s="136">
        <v>2</v>
      </c>
      <c r="F469" s="142">
        <f t="shared" si="3"/>
        <v>0</v>
      </c>
    </row>
    <row r="470" spans="1:6" ht="12.75">
      <c r="A470" s="139"/>
      <c r="B470" s="139" t="s">
        <v>663</v>
      </c>
      <c r="C470" s="147"/>
      <c r="D470" s="210">
        <v>0</v>
      </c>
      <c r="E470" s="136">
        <v>4</v>
      </c>
      <c r="F470" s="142">
        <v>0</v>
      </c>
    </row>
    <row r="471" spans="1:6" ht="12.75">
      <c r="A471" s="139"/>
      <c r="B471" s="139" t="s">
        <v>664</v>
      </c>
      <c r="C471" s="147"/>
      <c r="D471" s="210">
        <v>0</v>
      </c>
      <c r="E471" s="136">
        <v>4</v>
      </c>
      <c r="F471" s="142">
        <f t="shared" si="3"/>
        <v>0</v>
      </c>
    </row>
    <row r="472" spans="1:6" ht="12.75">
      <c r="A472" s="139"/>
      <c r="B472" s="139" t="s">
        <v>665</v>
      </c>
      <c r="C472" s="147"/>
      <c r="D472" s="210">
        <v>0</v>
      </c>
      <c r="E472" s="136">
        <v>4</v>
      </c>
      <c r="F472" s="142">
        <f>D472*E472</f>
        <v>0</v>
      </c>
    </row>
    <row r="473" spans="1:6" ht="12.75">
      <c r="A473" s="139"/>
      <c r="B473" s="139" t="s">
        <v>666</v>
      </c>
      <c r="C473" s="147"/>
      <c r="D473" s="210">
        <v>0</v>
      </c>
      <c r="E473" s="136">
        <v>2</v>
      </c>
      <c r="F473" s="142">
        <f t="shared" si="3"/>
        <v>0</v>
      </c>
    </row>
    <row r="474" spans="1:6" ht="12.75">
      <c r="A474" s="139"/>
      <c r="B474" s="139" t="s">
        <v>667</v>
      </c>
      <c r="C474" s="147"/>
      <c r="D474" s="210">
        <v>0</v>
      </c>
      <c r="E474" s="136">
        <v>20</v>
      </c>
      <c r="F474" s="142">
        <f>D474*E474</f>
        <v>0</v>
      </c>
    </row>
    <row r="475" spans="1:6" ht="12.75">
      <c r="A475" s="139"/>
      <c r="B475" s="139"/>
      <c r="C475" s="139"/>
      <c r="D475" s="140"/>
      <c r="E475" s="136"/>
      <c r="F475" s="142"/>
    </row>
    <row r="476" spans="1:6" ht="12.75">
      <c r="A476" s="149"/>
      <c r="B476" s="150" t="s">
        <v>668</v>
      </c>
      <c r="C476" s="147"/>
      <c r="D476" s="142"/>
      <c r="E476" s="144"/>
      <c r="F476" s="142"/>
    </row>
    <row r="477" spans="1:6" ht="12.75">
      <c r="A477" s="139" t="s">
        <v>669</v>
      </c>
      <c r="B477" s="139" t="s">
        <v>670</v>
      </c>
      <c r="C477" s="147"/>
      <c r="D477" s="210">
        <v>0</v>
      </c>
      <c r="E477" s="144">
        <v>19</v>
      </c>
      <c r="F477" s="142">
        <f>D477*E477</f>
        <v>0</v>
      </c>
    </row>
    <row r="478" spans="1:6" ht="12.75">
      <c r="A478" s="139" t="s">
        <v>669</v>
      </c>
      <c r="B478" s="139" t="s">
        <v>671</v>
      </c>
      <c r="C478" s="147"/>
      <c r="D478" s="210">
        <v>0</v>
      </c>
      <c r="E478" s="144">
        <v>1</v>
      </c>
      <c r="F478" s="142">
        <f>D478*E478</f>
        <v>0</v>
      </c>
    </row>
    <row r="479" spans="1:6" ht="12.75">
      <c r="A479" s="139" t="s">
        <v>669</v>
      </c>
      <c r="B479" s="139" t="s">
        <v>622</v>
      </c>
      <c r="C479" s="139"/>
      <c r="D479" s="210">
        <v>0</v>
      </c>
      <c r="E479" s="147">
        <v>9</v>
      </c>
      <c r="F479" s="142">
        <f>D479*E479</f>
        <v>0</v>
      </c>
    </row>
    <row r="480" spans="1:6" ht="12.75">
      <c r="A480" s="139" t="s">
        <v>669</v>
      </c>
      <c r="B480" s="139" t="s">
        <v>672</v>
      </c>
      <c r="C480" s="147"/>
      <c r="D480" s="210">
        <v>0</v>
      </c>
      <c r="E480" s="136">
        <v>14</v>
      </c>
      <c r="F480" s="142">
        <f>D480*E480</f>
        <v>0</v>
      </c>
    </row>
    <row r="481" spans="1:6" ht="12.75">
      <c r="A481" s="139" t="s">
        <v>669</v>
      </c>
      <c r="B481" s="139" t="s">
        <v>673</v>
      </c>
      <c r="C481" s="139"/>
      <c r="D481" s="210">
        <v>0</v>
      </c>
      <c r="E481" s="147">
        <v>3</v>
      </c>
      <c r="F481" s="142">
        <f>D481*E481</f>
        <v>0</v>
      </c>
    </row>
    <row r="482" spans="1:6" ht="12.75">
      <c r="A482" s="139"/>
      <c r="B482" s="139"/>
      <c r="C482" s="139"/>
      <c r="D482" s="142"/>
      <c r="E482" s="147"/>
      <c r="F482" s="142"/>
    </row>
    <row r="483" spans="1:6" ht="12.75">
      <c r="A483" s="139"/>
      <c r="B483" s="151" t="s">
        <v>674</v>
      </c>
      <c r="C483" s="139"/>
      <c r="D483" s="142"/>
      <c r="E483" s="147"/>
      <c r="F483" s="142"/>
    </row>
    <row r="484" spans="1:6" ht="12.75">
      <c r="A484" s="139" t="s">
        <v>291</v>
      </c>
      <c r="B484" s="139" t="s">
        <v>675</v>
      </c>
      <c r="C484" s="139"/>
      <c r="D484" s="210">
        <v>0</v>
      </c>
      <c r="E484" s="147">
        <v>2</v>
      </c>
      <c r="F484" s="142">
        <f>D484*E484</f>
        <v>0</v>
      </c>
    </row>
    <row r="485" spans="1:6" ht="12.75">
      <c r="A485" s="139" t="s">
        <v>291</v>
      </c>
      <c r="B485" s="139" t="s">
        <v>676</v>
      </c>
      <c r="C485" s="139"/>
      <c r="D485" s="211">
        <v>0</v>
      </c>
      <c r="E485" s="136">
        <v>1</v>
      </c>
      <c r="F485" s="142">
        <f>D485*E485</f>
        <v>0</v>
      </c>
    </row>
    <row r="486" spans="1:6" ht="12.75">
      <c r="A486" s="139"/>
      <c r="B486" s="139"/>
      <c r="C486" s="139"/>
      <c r="D486" s="140"/>
      <c r="E486" s="136"/>
      <c r="F486" s="142"/>
    </row>
    <row r="487" spans="1:6" ht="12.75">
      <c r="A487" s="139"/>
      <c r="B487" s="151" t="s">
        <v>677</v>
      </c>
      <c r="C487" s="147"/>
      <c r="D487" s="142"/>
      <c r="E487" s="136"/>
      <c r="F487" s="142"/>
    </row>
    <row r="488" spans="1:6" ht="12.75">
      <c r="A488" s="139" t="s">
        <v>678</v>
      </c>
      <c r="B488" s="139" t="s">
        <v>679</v>
      </c>
      <c r="C488" s="147"/>
      <c r="D488" s="210">
        <v>0</v>
      </c>
      <c r="E488" s="136">
        <v>40</v>
      </c>
      <c r="F488" s="142">
        <f aca="true" t="shared" si="4" ref="F488:F496">D488*E488</f>
        <v>0</v>
      </c>
    </row>
    <row r="489" spans="1:6" ht="12.75">
      <c r="A489" s="139" t="s">
        <v>678</v>
      </c>
      <c r="B489" s="139" t="s">
        <v>680</v>
      </c>
      <c r="C489" s="147"/>
      <c r="D489" s="210">
        <v>0</v>
      </c>
      <c r="E489" s="136">
        <v>10</v>
      </c>
      <c r="F489" s="142">
        <f t="shared" si="4"/>
        <v>0</v>
      </c>
    </row>
    <row r="490" spans="1:6" ht="12.75">
      <c r="A490" s="139" t="s">
        <v>678</v>
      </c>
      <c r="B490" s="139" t="s">
        <v>681</v>
      </c>
      <c r="C490" s="147"/>
      <c r="D490" s="210">
        <v>0</v>
      </c>
      <c r="E490" s="136">
        <v>10</v>
      </c>
      <c r="F490" s="142">
        <f t="shared" si="4"/>
        <v>0</v>
      </c>
    </row>
    <row r="491" spans="1:6" ht="12.75">
      <c r="A491" s="139" t="s">
        <v>678</v>
      </c>
      <c r="B491" s="139" t="s">
        <v>682</v>
      </c>
      <c r="C491" s="139"/>
      <c r="D491" s="211">
        <v>0</v>
      </c>
      <c r="E491" s="136">
        <v>43</v>
      </c>
      <c r="F491" s="142">
        <f>D491*E491</f>
        <v>0</v>
      </c>
    </row>
    <row r="492" spans="1:6" ht="12.75">
      <c r="A492" s="147" t="s">
        <v>678</v>
      </c>
      <c r="B492" s="147" t="s">
        <v>683</v>
      </c>
      <c r="C492" s="147"/>
      <c r="D492" s="210">
        <v>0</v>
      </c>
      <c r="E492" s="136">
        <v>3</v>
      </c>
      <c r="F492" s="138">
        <f>D492*E492</f>
        <v>0</v>
      </c>
    </row>
    <row r="493" spans="1:6" ht="12.75">
      <c r="A493" s="147" t="s">
        <v>678</v>
      </c>
      <c r="B493" s="147" t="s">
        <v>684</v>
      </c>
      <c r="C493" s="147"/>
      <c r="D493" s="210">
        <v>0</v>
      </c>
      <c r="E493" s="136">
        <v>1</v>
      </c>
      <c r="F493" s="138">
        <f t="shared" si="4"/>
        <v>0</v>
      </c>
    </row>
    <row r="494" spans="1:6" ht="12.75">
      <c r="A494" s="149" t="s">
        <v>678</v>
      </c>
      <c r="B494" s="147" t="s">
        <v>685</v>
      </c>
      <c r="C494" s="147"/>
      <c r="D494" s="210">
        <v>0</v>
      </c>
      <c r="E494" s="144">
        <v>5</v>
      </c>
      <c r="F494" s="142">
        <f t="shared" si="4"/>
        <v>0</v>
      </c>
    </row>
    <row r="495" spans="1:6" ht="12.75">
      <c r="A495" s="139" t="s">
        <v>686</v>
      </c>
      <c r="B495" s="139" t="s">
        <v>687</v>
      </c>
      <c r="C495" s="139"/>
      <c r="D495" s="211">
        <v>0</v>
      </c>
      <c r="E495" s="136">
        <v>1</v>
      </c>
      <c r="F495" s="138">
        <f t="shared" si="4"/>
        <v>0</v>
      </c>
    </row>
    <row r="496" spans="1:6" ht="12.75">
      <c r="A496" s="139" t="s">
        <v>686</v>
      </c>
      <c r="B496" s="139" t="s">
        <v>688</v>
      </c>
      <c r="C496" s="139"/>
      <c r="D496" s="211">
        <v>0</v>
      </c>
      <c r="E496" s="136">
        <v>10</v>
      </c>
      <c r="F496" s="138">
        <f t="shared" si="4"/>
        <v>0</v>
      </c>
    </row>
    <row r="497" spans="1:6" ht="12.75">
      <c r="A497" s="139"/>
      <c r="B497" s="151" t="s">
        <v>689</v>
      </c>
      <c r="C497" s="147"/>
      <c r="D497" s="142"/>
      <c r="E497" s="136"/>
      <c r="F497" s="142"/>
    </row>
    <row r="498" spans="1:6" ht="12.75">
      <c r="A498" s="139" t="s">
        <v>678</v>
      </c>
      <c r="B498" s="139" t="s">
        <v>690</v>
      </c>
      <c r="C498" s="147"/>
      <c r="D498" s="210">
        <v>0</v>
      </c>
      <c r="E498" s="136">
        <v>3</v>
      </c>
      <c r="F498" s="142">
        <f>D498*E498</f>
        <v>0</v>
      </c>
    </row>
    <row r="499" spans="1:6" ht="12.75">
      <c r="A499" s="139" t="s">
        <v>291</v>
      </c>
      <c r="B499" s="139" t="s">
        <v>691</v>
      </c>
      <c r="C499" s="147"/>
      <c r="D499" s="210">
        <v>0</v>
      </c>
      <c r="E499" s="136">
        <v>60</v>
      </c>
      <c r="F499" s="142">
        <f>D499*E499</f>
        <v>0</v>
      </c>
    </row>
    <row r="500" spans="1:6" ht="12.75">
      <c r="A500" s="139" t="s">
        <v>291</v>
      </c>
      <c r="B500" s="139" t="s">
        <v>692</v>
      </c>
      <c r="C500" s="147"/>
      <c r="D500" s="210">
        <v>0</v>
      </c>
      <c r="E500" s="136">
        <v>30</v>
      </c>
      <c r="F500" s="142">
        <f>D500*E500</f>
        <v>0</v>
      </c>
    </row>
    <row r="501" spans="1:6" ht="12.75">
      <c r="A501" s="139" t="s">
        <v>291</v>
      </c>
      <c r="B501" s="139" t="s">
        <v>693</v>
      </c>
      <c r="C501" s="147"/>
      <c r="D501" s="210">
        <v>0</v>
      </c>
      <c r="E501" s="136">
        <v>20</v>
      </c>
      <c r="F501" s="142">
        <f>D501*E501</f>
        <v>0</v>
      </c>
    </row>
    <row r="502" spans="1:6" ht="12.75">
      <c r="A502" s="139"/>
      <c r="B502" s="139" t="s">
        <v>667</v>
      </c>
      <c r="C502" s="147"/>
      <c r="D502" s="210">
        <v>0</v>
      </c>
      <c r="E502" s="136">
        <v>20</v>
      </c>
      <c r="F502" s="142">
        <f>D502*E502</f>
        <v>0</v>
      </c>
    </row>
    <row r="503" spans="1:6" ht="12.75">
      <c r="A503" s="152" t="s">
        <v>296</v>
      </c>
      <c r="B503" s="144"/>
      <c r="C503" s="145"/>
      <c r="D503" s="144"/>
      <c r="E503" s="144"/>
      <c r="F503" s="153">
        <f>SUM(F452:F502)</f>
        <v>0</v>
      </c>
    </row>
    <row r="505" spans="1:6" ht="12.75">
      <c r="A505" s="132" t="s">
        <v>694</v>
      </c>
      <c r="B505" s="154"/>
      <c r="C505" s="155"/>
      <c r="D505" s="156"/>
      <c r="E505" s="156"/>
      <c r="F505" s="157"/>
    </row>
    <row r="506" spans="1:6" ht="12.75">
      <c r="A506" s="158" t="s">
        <v>695</v>
      </c>
      <c r="B506" s="158" t="s">
        <v>696</v>
      </c>
      <c r="C506" s="158" t="s">
        <v>145</v>
      </c>
      <c r="D506" s="212">
        <v>0</v>
      </c>
      <c r="E506" s="160">
        <v>2</v>
      </c>
      <c r="F506" s="161">
        <f>D506*E506</f>
        <v>0</v>
      </c>
    </row>
    <row r="507" spans="1:6" ht="12.75">
      <c r="A507" s="158" t="s">
        <v>695</v>
      </c>
      <c r="B507" s="158" t="s">
        <v>697</v>
      </c>
      <c r="C507" s="158" t="s">
        <v>145</v>
      </c>
      <c r="D507" s="212">
        <v>0</v>
      </c>
      <c r="E507" s="160">
        <v>3</v>
      </c>
      <c r="F507" s="161">
        <f>D507*E507</f>
        <v>0</v>
      </c>
    </row>
    <row r="508" spans="1:6" ht="12.75">
      <c r="A508" s="162"/>
      <c r="B508" s="162"/>
      <c r="C508" s="162"/>
      <c r="D508" s="161"/>
      <c r="E508" s="160"/>
      <c r="F508" s="161"/>
    </row>
    <row r="509" spans="1:6" ht="12.75">
      <c r="A509" s="163"/>
      <c r="B509" s="163" t="s">
        <v>698</v>
      </c>
      <c r="C509" s="163" t="s">
        <v>145</v>
      </c>
      <c r="D509" s="213">
        <v>0</v>
      </c>
      <c r="E509" s="164">
        <v>1</v>
      </c>
      <c r="F509" s="161">
        <f>D509*E509</f>
        <v>0</v>
      </c>
    </row>
    <row r="510" spans="1:6" ht="12.75">
      <c r="A510" s="165" t="s">
        <v>641</v>
      </c>
      <c r="B510" s="166"/>
      <c r="C510" s="167"/>
      <c r="D510" s="166"/>
      <c r="E510" s="166"/>
      <c r="F510" s="168">
        <f>SUM(F506:F509)</f>
        <v>0</v>
      </c>
    </row>
    <row r="511" spans="1:6" ht="12.75">
      <c r="A511" s="169"/>
      <c r="C511" s="170"/>
      <c r="D511" s="171"/>
      <c r="E511" s="171"/>
      <c r="F511" s="172"/>
    </row>
    <row r="512" spans="3:6" ht="12.75">
      <c r="C512" s="170"/>
      <c r="D512" s="171"/>
      <c r="E512" s="171"/>
      <c r="F512" s="172"/>
    </row>
    <row r="513" spans="1:6" ht="12.75">
      <c r="A513" s="173" t="s">
        <v>699</v>
      </c>
      <c r="B513" s="174"/>
      <c r="C513" s="170"/>
      <c r="D513" s="171"/>
      <c r="E513" s="171"/>
      <c r="F513" s="172"/>
    </row>
    <row r="514" spans="1:6" ht="12.75">
      <c r="A514" s="163"/>
      <c r="B514" s="163" t="s">
        <v>700</v>
      </c>
      <c r="C514" s="163" t="s">
        <v>145</v>
      </c>
      <c r="D514" s="213">
        <v>0</v>
      </c>
      <c r="E514" s="164">
        <v>2</v>
      </c>
      <c r="F514" s="161">
        <f>D514*E514</f>
        <v>0</v>
      </c>
    </row>
    <row r="515" spans="1:6" ht="12.75">
      <c r="A515" s="163"/>
      <c r="B515" s="163" t="s">
        <v>701</v>
      </c>
      <c r="C515" s="163" t="s">
        <v>145</v>
      </c>
      <c r="D515" s="213">
        <v>0</v>
      </c>
      <c r="E515" s="164">
        <v>3</v>
      </c>
      <c r="F515" s="161">
        <f>D515*E515</f>
        <v>0</v>
      </c>
    </row>
    <row r="516" spans="1:6" ht="12.75">
      <c r="A516" s="175" t="s">
        <v>702</v>
      </c>
      <c r="B516" s="166"/>
      <c r="C516" s="167"/>
      <c r="D516" s="166"/>
      <c r="E516" s="166"/>
      <c r="F516" s="168">
        <f>SUM(F514:F515)</f>
        <v>0</v>
      </c>
    </row>
    <row r="517" spans="5:7" ht="20.25">
      <c r="E517" s="176"/>
      <c r="F517" s="177"/>
      <c r="G517" s="177"/>
    </row>
    <row r="518" spans="5:7" ht="12.75">
      <c r="E518" s="177"/>
      <c r="F518" s="177"/>
      <c r="G518" s="177"/>
    </row>
    <row r="519" spans="1:6" ht="12.75">
      <c r="A519" s="178" t="s">
        <v>703</v>
      </c>
      <c r="B519" s="179"/>
      <c r="C519" s="155"/>
      <c r="D519" s="156"/>
      <c r="E519" s="156"/>
      <c r="F519" s="157"/>
    </row>
    <row r="520" spans="1:6" ht="12.75">
      <c r="A520" s="180" t="s">
        <v>602</v>
      </c>
      <c r="B520" s="180" t="s">
        <v>243</v>
      </c>
      <c r="C520" s="169" t="s">
        <v>603</v>
      </c>
      <c r="D520" s="180" t="s">
        <v>604</v>
      </c>
      <c r="E520" s="180" t="s">
        <v>287</v>
      </c>
      <c r="F520" s="181" t="s">
        <v>296</v>
      </c>
    </row>
    <row r="521" spans="1:6" ht="12.75">
      <c r="A521" s="158"/>
      <c r="B521" s="158" t="s">
        <v>704</v>
      </c>
      <c r="C521" s="158"/>
      <c r="D521" s="159"/>
      <c r="E521" s="171"/>
      <c r="F521" s="172"/>
    </row>
    <row r="522" spans="1:6" ht="12.75">
      <c r="A522" s="158"/>
      <c r="B522" s="158" t="s">
        <v>705</v>
      </c>
      <c r="C522" s="158"/>
      <c r="D522" s="212">
        <v>0</v>
      </c>
      <c r="E522" s="180">
        <v>1</v>
      </c>
      <c r="F522" s="181">
        <f>D522*E522</f>
        <v>0</v>
      </c>
    </row>
    <row r="523" spans="1:6" ht="12.75">
      <c r="A523" s="158"/>
      <c r="B523" s="158" t="s">
        <v>706</v>
      </c>
      <c r="C523" s="158"/>
      <c r="D523" s="212">
        <v>0</v>
      </c>
      <c r="E523" s="180">
        <v>1</v>
      </c>
      <c r="F523" s="181">
        <f>D523*E523</f>
        <v>0</v>
      </c>
    </row>
    <row r="524" spans="1:6" ht="12.75">
      <c r="A524" s="158"/>
      <c r="B524" s="158" t="s">
        <v>707</v>
      </c>
      <c r="C524" s="158"/>
      <c r="D524" s="212">
        <v>0</v>
      </c>
      <c r="E524" s="180">
        <v>6</v>
      </c>
      <c r="F524" s="181">
        <f>D524*E524</f>
        <v>0</v>
      </c>
    </row>
    <row r="525" spans="1:6" ht="12.75">
      <c r="A525" s="158"/>
      <c r="B525" s="158" t="s">
        <v>708</v>
      </c>
      <c r="C525" s="158"/>
      <c r="D525" s="212">
        <v>0</v>
      </c>
      <c r="E525" s="171">
        <v>1</v>
      </c>
      <c r="F525" s="172">
        <f>D525*E525</f>
        <v>0</v>
      </c>
    </row>
    <row r="526" spans="1:6" ht="12.75">
      <c r="A526" s="182" t="s">
        <v>709</v>
      </c>
      <c r="B526" s="166"/>
      <c r="C526" s="167"/>
      <c r="D526" s="166"/>
      <c r="E526" s="166"/>
      <c r="F526" s="168">
        <f>SUM(F521:F525)</f>
        <v>0</v>
      </c>
    </row>
    <row r="527" spans="1:6" ht="12.75">
      <c r="A527" s="183"/>
      <c r="B527" s="171"/>
      <c r="C527" s="170"/>
      <c r="D527" s="171"/>
      <c r="E527" s="171"/>
      <c r="F527" s="184"/>
    </row>
    <row r="528" spans="1:6" ht="12.75">
      <c r="A528" s="183"/>
      <c r="B528" s="171"/>
      <c r="C528" s="170"/>
      <c r="D528" s="171"/>
      <c r="E528" s="171"/>
      <c r="F528" s="184"/>
    </row>
    <row r="529" spans="1:6" ht="12.75">
      <c r="A529" s="178" t="s">
        <v>710</v>
      </c>
      <c r="B529" s="179"/>
      <c r="C529" s="155"/>
      <c r="D529" s="156"/>
      <c r="E529" s="156"/>
      <c r="F529" s="157"/>
    </row>
    <row r="530" spans="1:6" ht="12.75">
      <c r="A530" s="180" t="s">
        <v>602</v>
      </c>
      <c r="B530" s="180" t="s">
        <v>243</v>
      </c>
      <c r="C530" s="169" t="s">
        <v>603</v>
      </c>
      <c r="D530" s="180" t="s">
        <v>604</v>
      </c>
      <c r="E530" s="180" t="s">
        <v>287</v>
      </c>
      <c r="F530" s="181" t="s">
        <v>296</v>
      </c>
    </row>
    <row r="531" spans="1:6" ht="12.75">
      <c r="A531" s="158"/>
      <c r="B531" s="158" t="s">
        <v>711</v>
      </c>
      <c r="C531" s="158"/>
      <c r="D531" s="212">
        <v>0</v>
      </c>
      <c r="E531" s="171">
        <v>1</v>
      </c>
      <c r="F531" s="172">
        <f aca="true" t="shared" si="5" ref="F531:F550">D531*E531</f>
        <v>0</v>
      </c>
    </row>
    <row r="532" spans="1:6" ht="12.75">
      <c r="A532" s="158"/>
      <c r="B532" s="158" t="s">
        <v>712</v>
      </c>
      <c r="C532" s="158"/>
      <c r="D532" s="212">
        <v>0</v>
      </c>
      <c r="E532" s="171">
        <v>45</v>
      </c>
      <c r="F532" s="172">
        <f t="shared" si="5"/>
        <v>0</v>
      </c>
    </row>
    <row r="533" spans="1:6" ht="12.75">
      <c r="A533" s="158"/>
      <c r="B533" s="158" t="s">
        <v>713</v>
      </c>
      <c r="C533" s="158"/>
      <c r="D533" s="212">
        <v>0</v>
      </c>
      <c r="E533" s="180">
        <v>20</v>
      </c>
      <c r="F533" s="181">
        <f t="shared" si="5"/>
        <v>0</v>
      </c>
    </row>
    <row r="534" spans="1:6" ht="12.75">
      <c r="A534" s="158"/>
      <c r="B534" s="158" t="s">
        <v>714</v>
      </c>
      <c r="C534" s="158"/>
      <c r="D534" s="212">
        <v>0</v>
      </c>
      <c r="E534" s="180">
        <v>1</v>
      </c>
      <c r="F534" s="181">
        <f t="shared" si="5"/>
        <v>0</v>
      </c>
    </row>
    <row r="535" spans="1:6" ht="12.75">
      <c r="A535" s="158"/>
      <c r="B535" s="158" t="s">
        <v>715</v>
      </c>
      <c r="C535" s="158"/>
      <c r="D535" s="212">
        <v>0</v>
      </c>
      <c r="E535" s="180">
        <v>1</v>
      </c>
      <c r="F535" s="181">
        <f t="shared" si="5"/>
        <v>0</v>
      </c>
    </row>
    <row r="536" spans="1:6" ht="12.75">
      <c r="A536" s="158"/>
      <c r="B536" s="158" t="s">
        <v>716</v>
      </c>
      <c r="C536" s="158"/>
      <c r="D536" s="212">
        <v>0</v>
      </c>
      <c r="E536" s="180">
        <v>4</v>
      </c>
      <c r="F536" s="181">
        <f t="shared" si="5"/>
        <v>0</v>
      </c>
    </row>
    <row r="537" spans="1:6" ht="12.75">
      <c r="A537" s="158"/>
      <c r="B537" s="158" t="s">
        <v>717</v>
      </c>
      <c r="C537" s="158"/>
      <c r="D537" s="212">
        <v>0</v>
      </c>
      <c r="E537" s="180">
        <v>14</v>
      </c>
      <c r="F537" s="181">
        <f t="shared" si="5"/>
        <v>0</v>
      </c>
    </row>
    <row r="538" spans="1:6" ht="12.75">
      <c r="A538" s="158"/>
      <c r="B538" s="158" t="s">
        <v>718</v>
      </c>
      <c r="C538" s="158"/>
      <c r="D538" s="212">
        <v>0</v>
      </c>
      <c r="E538" s="180">
        <v>3</v>
      </c>
      <c r="F538" s="181">
        <f t="shared" si="5"/>
        <v>0</v>
      </c>
    </row>
    <row r="539" spans="1:6" ht="12.75">
      <c r="A539" s="158"/>
      <c r="B539" s="158" t="s">
        <v>719</v>
      </c>
      <c r="C539" s="158"/>
      <c r="D539" s="212">
        <v>0</v>
      </c>
      <c r="E539" s="180">
        <v>1</v>
      </c>
      <c r="F539" s="181">
        <f>D539*E539</f>
        <v>0</v>
      </c>
    </row>
    <row r="540" spans="1:6" ht="12.75">
      <c r="A540" s="158"/>
      <c r="B540" s="158" t="s">
        <v>720</v>
      </c>
      <c r="C540" s="158"/>
      <c r="D540" s="212">
        <v>0</v>
      </c>
      <c r="E540" s="180">
        <v>1</v>
      </c>
      <c r="F540" s="181">
        <f t="shared" si="5"/>
        <v>0</v>
      </c>
    </row>
    <row r="541" spans="1:6" ht="12.75">
      <c r="A541" s="158"/>
      <c r="B541" s="158" t="s">
        <v>721</v>
      </c>
      <c r="C541" s="158"/>
      <c r="D541" s="212">
        <v>0</v>
      </c>
      <c r="E541" s="180">
        <v>1</v>
      </c>
      <c r="F541" s="181">
        <f>D541*E541</f>
        <v>0</v>
      </c>
    </row>
    <row r="542" spans="1:6" ht="12.75">
      <c r="A542" s="158"/>
      <c r="B542" s="158" t="s">
        <v>722</v>
      </c>
      <c r="C542" s="158"/>
      <c r="D542" s="212">
        <v>0</v>
      </c>
      <c r="E542" s="180">
        <v>1</v>
      </c>
      <c r="F542" s="181">
        <f t="shared" si="5"/>
        <v>0</v>
      </c>
    </row>
    <row r="543" spans="1:6" ht="12.75">
      <c r="A543" s="158"/>
      <c r="B543" s="158" t="s">
        <v>723</v>
      </c>
      <c r="C543" s="158"/>
      <c r="D543" s="212">
        <v>0</v>
      </c>
      <c r="E543" s="180">
        <v>3</v>
      </c>
      <c r="F543" s="181">
        <f t="shared" si="5"/>
        <v>0</v>
      </c>
    </row>
    <row r="544" spans="1:6" ht="12.75">
      <c r="A544" s="158"/>
      <c r="B544" s="158" t="s">
        <v>724</v>
      </c>
      <c r="C544" s="158"/>
      <c r="D544" s="212">
        <v>0</v>
      </c>
      <c r="E544" s="171">
        <v>1</v>
      </c>
      <c r="F544" s="172">
        <f t="shared" si="5"/>
        <v>0</v>
      </c>
    </row>
    <row r="545" spans="1:6" ht="12.75">
      <c r="A545" s="158"/>
      <c r="B545" s="158" t="s">
        <v>725</v>
      </c>
      <c r="C545" s="158"/>
      <c r="D545" s="212">
        <v>0</v>
      </c>
      <c r="E545" s="171">
        <v>4</v>
      </c>
      <c r="F545" s="172">
        <f t="shared" si="5"/>
        <v>0</v>
      </c>
    </row>
    <row r="546" spans="1:6" ht="12.75">
      <c r="A546" s="158"/>
      <c r="B546" s="158" t="s">
        <v>726</v>
      </c>
      <c r="C546" s="158"/>
      <c r="D546" s="212">
        <v>0</v>
      </c>
      <c r="E546" s="171">
        <v>25</v>
      </c>
      <c r="F546" s="172">
        <f t="shared" si="5"/>
        <v>0</v>
      </c>
    </row>
    <row r="547" spans="1:6" ht="12.75">
      <c r="A547" s="158"/>
      <c r="B547" s="158" t="s">
        <v>707</v>
      </c>
      <c r="C547" s="158"/>
      <c r="D547" s="212">
        <v>0</v>
      </c>
      <c r="E547" s="180">
        <v>6</v>
      </c>
      <c r="F547" s="181">
        <f t="shared" si="5"/>
        <v>0</v>
      </c>
    </row>
    <row r="548" spans="1:6" ht="12.75">
      <c r="A548" s="158"/>
      <c r="B548" s="158" t="s">
        <v>727</v>
      </c>
      <c r="C548" s="158"/>
      <c r="D548" s="212">
        <v>0</v>
      </c>
      <c r="E548" s="171">
        <v>1</v>
      </c>
      <c r="F548" s="172">
        <f t="shared" si="5"/>
        <v>0</v>
      </c>
    </row>
    <row r="549" spans="1:6" ht="12.75">
      <c r="A549" s="158"/>
      <c r="B549" s="158" t="s">
        <v>728</v>
      </c>
      <c r="C549" s="170"/>
      <c r="D549" s="212">
        <v>0</v>
      </c>
      <c r="E549" s="171">
        <v>3</v>
      </c>
      <c r="F549" s="172">
        <f t="shared" si="5"/>
        <v>0</v>
      </c>
    </row>
    <row r="550" spans="1:6" ht="12.75">
      <c r="A550" s="158"/>
      <c r="B550" s="158" t="s">
        <v>729</v>
      </c>
      <c r="C550" s="158"/>
      <c r="D550" s="212">
        <v>0</v>
      </c>
      <c r="E550" s="171">
        <v>1</v>
      </c>
      <c r="F550" s="172">
        <f t="shared" si="5"/>
        <v>0</v>
      </c>
    </row>
    <row r="551" spans="1:6" ht="12.75">
      <c r="A551" s="182" t="s">
        <v>730</v>
      </c>
      <c r="B551" s="166"/>
      <c r="C551" s="167"/>
      <c r="D551" s="166"/>
      <c r="E551" s="166"/>
      <c r="F551" s="168">
        <f>SUM(F531:F550)</f>
        <v>0</v>
      </c>
    </row>
    <row r="553" spans="1:6" ht="15.75">
      <c r="A553" s="253" t="s">
        <v>737</v>
      </c>
      <c r="B553" s="253"/>
      <c r="C553" s="253"/>
      <c r="D553" s="254">
        <f>SUM(F551,F526,F516,F510,F503,F449)</f>
        <v>0</v>
      </c>
      <c r="E553" s="255"/>
      <c r="F553" s="256"/>
    </row>
    <row r="556" spans="1:6" ht="57.75" customHeight="1">
      <c r="A556" s="262" t="s">
        <v>738</v>
      </c>
      <c r="B556" s="262"/>
      <c r="C556" s="262"/>
      <c r="D556" s="263">
        <f>SUM(D553,F163,H206,J408)</f>
        <v>0</v>
      </c>
      <c r="E556" s="264"/>
      <c r="F556" s="264"/>
    </row>
  </sheetData>
  <sheetProtection/>
  <mergeCells count="120">
    <mergeCell ref="A1:G1"/>
    <mergeCell ref="A553:C553"/>
    <mergeCell ref="D553:F553"/>
    <mergeCell ref="D556:F556"/>
    <mergeCell ref="J408:K408"/>
    <mergeCell ref="A556:C556"/>
    <mergeCell ref="B3:D3"/>
    <mergeCell ref="B4:D4"/>
    <mergeCell ref="B5:D5"/>
    <mergeCell ref="B6:D6"/>
    <mergeCell ref="G198:H198"/>
    <mergeCell ref="A7:G7"/>
    <mergeCell ref="A9:B9"/>
    <mergeCell ref="A10:B10"/>
    <mergeCell ref="E10:G10"/>
    <mergeCell ref="B2:D2"/>
    <mergeCell ref="C19:D19"/>
    <mergeCell ref="C15:D15"/>
    <mergeCell ref="C16:D16"/>
    <mergeCell ref="C17:D17"/>
    <mergeCell ref="C18:D18"/>
    <mergeCell ref="C27:D27"/>
    <mergeCell ref="C28:D28"/>
    <mergeCell ref="C20:D20"/>
    <mergeCell ref="C21:D21"/>
    <mergeCell ref="C22:D22"/>
    <mergeCell ref="C32:D32"/>
    <mergeCell ref="C33:D33"/>
    <mergeCell ref="C23:D23"/>
    <mergeCell ref="C24:D24"/>
    <mergeCell ref="C25:D25"/>
    <mergeCell ref="C26:D26"/>
    <mergeCell ref="C39:D39"/>
    <mergeCell ref="C41:D41"/>
    <mergeCell ref="C42:D42"/>
    <mergeCell ref="C43:D43"/>
    <mergeCell ref="C34:D34"/>
    <mergeCell ref="C35:D35"/>
    <mergeCell ref="C37:D37"/>
    <mergeCell ref="C38:D38"/>
    <mergeCell ref="C51:D51"/>
    <mergeCell ref="C55:D55"/>
    <mergeCell ref="C56:D56"/>
    <mergeCell ref="C57:D57"/>
    <mergeCell ref="C45:D45"/>
    <mergeCell ref="C48:D48"/>
    <mergeCell ref="C49:D49"/>
    <mergeCell ref="C50:D50"/>
    <mergeCell ref="C65:D65"/>
    <mergeCell ref="C66:D66"/>
    <mergeCell ref="C67:D67"/>
    <mergeCell ref="C70:D70"/>
    <mergeCell ref="C59:D59"/>
    <mergeCell ref="C61:D61"/>
    <mergeCell ref="C62:D62"/>
    <mergeCell ref="C63:D63"/>
    <mergeCell ref="C79:D79"/>
    <mergeCell ref="C83:D83"/>
    <mergeCell ref="C85:D85"/>
    <mergeCell ref="C87:D87"/>
    <mergeCell ref="C71:D71"/>
    <mergeCell ref="C72:D72"/>
    <mergeCell ref="C73:D73"/>
    <mergeCell ref="C77:D77"/>
    <mergeCell ref="C117:D117"/>
    <mergeCell ref="C89:D89"/>
    <mergeCell ref="C96:D96"/>
    <mergeCell ref="C97:D97"/>
    <mergeCell ref="C101:D101"/>
    <mergeCell ref="C146:D146"/>
    <mergeCell ref="C147:D147"/>
    <mergeCell ref="C151:G151"/>
    <mergeCell ref="C153:G153"/>
    <mergeCell ref="C138:G138"/>
    <mergeCell ref="C141:D141"/>
    <mergeCell ref="C142:D142"/>
    <mergeCell ref="C144:G144"/>
    <mergeCell ref="F165:F166"/>
    <mergeCell ref="G165:G166"/>
    <mergeCell ref="H165:H166"/>
    <mergeCell ref="C157:D157"/>
    <mergeCell ref="A165:A166"/>
    <mergeCell ref="B165:B166"/>
    <mergeCell ref="C165:C166"/>
    <mergeCell ref="D165:D166"/>
    <mergeCell ref="F163:G163"/>
    <mergeCell ref="A173:A174"/>
    <mergeCell ref="C173:C174"/>
    <mergeCell ref="D173:D174"/>
    <mergeCell ref="A177:A178"/>
    <mergeCell ref="E165:E166"/>
    <mergeCell ref="C177:C178"/>
    <mergeCell ref="D177:D178"/>
    <mergeCell ref="D180:D181"/>
    <mergeCell ref="A189:A190"/>
    <mergeCell ref="C189:C190"/>
    <mergeCell ref="D189:D190"/>
    <mergeCell ref="A184:A185"/>
    <mergeCell ref="C184:C185"/>
    <mergeCell ref="D184:D185"/>
    <mergeCell ref="A180:A181"/>
    <mergeCell ref="C180:C181"/>
    <mergeCell ref="H208:J208"/>
    <mergeCell ref="K208:L208"/>
    <mergeCell ref="D238:G238"/>
    <mergeCell ref="D241:G241"/>
    <mergeCell ref="D246:G246"/>
    <mergeCell ref="D249:G249"/>
    <mergeCell ref="D210:G210"/>
    <mergeCell ref="D221:G221"/>
    <mergeCell ref="D228:G228"/>
    <mergeCell ref="D231:G231"/>
    <mergeCell ref="D386:G386"/>
    <mergeCell ref="D389:G389"/>
    <mergeCell ref="D394:G394"/>
    <mergeCell ref="H408:I408"/>
    <mergeCell ref="D287:G287"/>
    <mergeCell ref="D336:G336"/>
    <mergeCell ref="D376:G376"/>
    <mergeCell ref="D379:G37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Burian-Křivinka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NJORDA</cp:lastModifiedBy>
  <cp:lastPrinted>2017-06-18T18:35:25Z</cp:lastPrinted>
  <dcterms:created xsi:type="dcterms:W3CDTF">2017-06-16T06:54:40Z</dcterms:created>
  <dcterms:modified xsi:type="dcterms:W3CDTF">2017-06-18T18:36:50Z</dcterms:modified>
  <cp:category/>
  <cp:version/>
  <cp:contentType/>
  <cp:contentStatus/>
</cp:coreProperties>
</file>