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520" windowHeight="92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'Položky'!$A$1:$G$47</definedName>
    <definedName name="_xlnm.Print_Area" localSheetId="1">'Rekapitulace'!$A$1:$I$19</definedName>
    <definedName name="PocetMJ">'Krycí list'!$G$7</definedName>
    <definedName name="Poznamka">'Krycí list'!$B$37</definedName>
    <definedName name="Projektant">'Krycí list'!$C$7</definedName>
    <definedName name="PSV">'Rekapitulace'!$F$13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'Rekapitulace'!$H$19</definedName>
    <definedName name="VRNKc">'Rekapitulace'!$E$18</definedName>
    <definedName name="VRNnazev">'Rekapitulace'!$A$18</definedName>
    <definedName name="VRNproc">'Rekapitulace'!$F$18</definedName>
    <definedName name="VRNzakl">'Rekapitulace'!$G$18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<sst xmlns="http://schemas.openxmlformats.org/spreadsheetml/2006/main" count="195" uniqueCount="138">
  <si>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</si>
  <si>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</si>
  <si>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</si>
  <si>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</si>
  <si>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</si>
  <si>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</si>
  <si>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</si>
  <si>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</si>
  <si>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</si>
  <si>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</si>
  <si>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</si>
  <si>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</si>
  <si>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</si>
  <si>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</si>
  <si>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</si>
  <si>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</si>
  <si>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</si>
  <si>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</si>
  <si>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</si>
  <si>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</si>
  <si>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</si>
  <si>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</si>
  <si>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</si>
  <si>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</si>
  <si>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</si>
  <si>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</si>
  <si>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</si>
  <si>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</si>
  <si>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</si>
  <si>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</si>
  <si>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</si>
  <si>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</si>
  <si>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</si>
  <si>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</si>
  <si>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</si>
  <si>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</si>
  <si>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</si>
  <si>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</si>
  <si>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</si>
  <si>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</si>
  <si>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</si>
  <si>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</si>
  <si>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</si>
  <si>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</si>
  <si>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</si>
  <si>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</si>
  <si>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</si>
  <si>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</si>
  <si>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</si>
  <si>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</si>
  <si>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</si>
  <si>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</si>
  <si>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</si>
  <si>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</si>
  <si>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</si>
  <si>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</si>
  <si>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</si>
  <si>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</si>
  <si>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</si>
  <si>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</si>
  <si>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</si>
  <si>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</si>
  <si>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</si>
  <si>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</si>
  <si>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</si>
  <si>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</si>
  <si>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</si>
  <si>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</si>
  <si>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</si>
  <si>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Oprava lesní cesty Brtnický potok obj.202</t>
  </si>
  <si>
    <t>Most v km. 1,300</t>
  </si>
  <si>
    <t>129 20-3101.R00</t>
  </si>
  <si>
    <t>Čištění vodotečí, hl. do 2,5 m, š.do 5 m, v hor.3 koryto potoka</t>
  </si>
  <si>
    <t>m3</t>
  </si>
  <si>
    <t>6,20*2,50*1,00</t>
  </si>
  <si>
    <t>162 25-3101.R00</t>
  </si>
  <si>
    <t xml:space="preserve">Vodorovné přemístění nánosu, </t>
  </si>
  <si>
    <t>3</t>
  </si>
  <si>
    <t>Svislé a kompletní konstrukce</t>
  </si>
  <si>
    <t>216 90-4112.R00</t>
  </si>
  <si>
    <t xml:space="preserve">Očištění tlakovou vodou kamenných opěr </t>
  </si>
  <si>
    <t>m2</t>
  </si>
  <si>
    <t>6,00*1,50*2,00</t>
  </si>
  <si>
    <t>348 18-5111.R00</t>
  </si>
  <si>
    <t xml:space="preserve">Zábradlí dřevěné , zřízení </t>
  </si>
  <si>
    <t>m</t>
  </si>
  <si>
    <t>4*6,30+8*1,05+8*0,5</t>
  </si>
  <si>
    <t>4</t>
  </si>
  <si>
    <t>Vodorovné konstrukce</t>
  </si>
  <si>
    <t>411400.R01</t>
  </si>
  <si>
    <t xml:space="preserve">Roznášecí bloky 300/300/200 pod vaznice </t>
  </si>
  <si>
    <t>kus</t>
  </si>
  <si>
    <t>413 94-1125.R00</t>
  </si>
  <si>
    <t xml:space="preserve">Osazení válcovaných nosníků ve stropech č.24 a výš </t>
  </si>
  <si>
    <t>t</t>
  </si>
  <si>
    <t>;8 ks nosníků HEB 300 dl.6200 mm, váha 117kg/bm</t>
  </si>
  <si>
    <t>6,20*8*0,117</t>
  </si>
  <si>
    <t>134-87140</t>
  </si>
  <si>
    <t xml:space="preserve">Tyč průřezu HEB 300, hrubé, jakost oceli 11 375 </t>
  </si>
  <si>
    <t>T</t>
  </si>
  <si>
    <t>5,8032*1,1</t>
  </si>
  <si>
    <t>413 23-2221.RT2</t>
  </si>
  <si>
    <t xml:space="preserve">Zabet.zhlaví válcovaných nosníků výšky do 30cm </t>
  </si>
  <si>
    <t>421 95-1113.R00</t>
  </si>
  <si>
    <t xml:space="preserve">Dřevěná mostovka z měkkých hranolů </t>
  </si>
  <si>
    <t>421 95-1122.R00</t>
  </si>
  <si>
    <t xml:space="preserve">Dřevěná mostovka z měk.dřeva, obrubník z hranolů </t>
  </si>
  <si>
    <t>0,16*0,12*5,20*2</t>
  </si>
  <si>
    <t>762 79-5000.R00</t>
  </si>
  <si>
    <t xml:space="preserve">Spojovací prostředky pro vázané konstrukce </t>
  </si>
  <si>
    <t>762 91-1125.R00</t>
  </si>
  <si>
    <t xml:space="preserve">Impregnace řeziv.tlakovakuová Bochemit FORTE PROFI </t>
  </si>
  <si>
    <t>96</t>
  </si>
  <si>
    <t>Bourání konstrukcí</t>
  </si>
  <si>
    <t>973 02-6191.R00</t>
  </si>
  <si>
    <t xml:space="preserve">Vyčištění kapes zeď kam. 30x30x50cm </t>
  </si>
  <si>
    <t>981 01-0010.RA0</t>
  </si>
  <si>
    <t xml:space="preserve">Demontáž dřevěnáho provizorního mostku </t>
  </si>
  <si>
    <t>2,40*5,20*0,50</t>
  </si>
  <si>
    <t>979 08-7001.R00</t>
  </si>
  <si>
    <t xml:space="preserve">Odvoz dřevěných konstrukcí na skládku do 1 km </t>
  </si>
  <si>
    <t>99</t>
  </si>
  <si>
    <t>Přesun hmot</t>
  </si>
  <si>
    <t>998 21-8111.R00</t>
  </si>
  <si>
    <t xml:space="preserve">Přesun hmot, mosty dřevěné, výšky do 10 m </t>
  </si>
  <si>
    <t>783</t>
  </si>
  <si>
    <t>Dokončovací práce - nátěry</t>
  </si>
  <si>
    <t>783 22-2100.R00</t>
  </si>
  <si>
    <t xml:space="preserve">Nátěr syntetický kovových konstrukcí dvojnásobný </t>
  </si>
  <si>
    <t>49,60*1,028</t>
  </si>
  <si>
    <t>783 22-6100.R00</t>
  </si>
  <si>
    <t xml:space="preserve">Nátěr syntetický kovových konstrukcí základní </t>
  </si>
  <si>
    <t>783 78-2308.R00</t>
  </si>
  <si>
    <t>Nátěr tesařských konstrukcí  Lignofix Umi 2 x nátěr zábradlí</t>
  </si>
  <si>
    <t>0,11*4*37,60</t>
  </si>
  <si>
    <t>Správa Národního parku České Švýcarsko</t>
  </si>
  <si>
    <t>P.Hošek-AT</t>
  </si>
  <si>
    <t>Datum : 28.11.2016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</si>
</sst>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4" fillId="0" borderId="61" xfId="46" applyNumberFormat="1" applyFont="1" applyFill="1" applyBorder="1" applyAlignment="1">
      <alignment horizontal="right" wrapText="1"/>
      <protection/>
    </xf>
    <xf numFmtId="0" fontId="14" fillId="0" borderId="61" xfId="46" applyFont="1" applyFill="1" applyBorder="1" applyAlignment="1">
      <alignment horizontal="left" wrapText="1"/>
      <protection/>
    </xf>
    <xf numFmtId="0" fontId="14" fillId="0" borderId="61" xfId="0" applyFont="1" applyFill="1" applyBorder="1" applyAlignment="1">
      <alignment horizontal="right"/>
    </xf>
    <xf numFmtId="0" fontId="13" fillId="0" borderId="0" xfId="46" applyFont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" fontId="8" fillId="34" borderId="61" xfId="46" applyNumberFormat="1" applyFon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4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83"/>
      <c r="D7" s="184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3" t="s">
        <v>135</v>
      </c>
      <c r="D8" s="184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5"/>
      <c r="F11" s="186"/>
      <c r="G11" s="187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 t="s">
        <v>136</v>
      </c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137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8"/>
      <c r="C37" s="188"/>
      <c r="D37" s="188"/>
      <c r="E37" s="188"/>
      <c r="F37" s="188"/>
      <c r="G37" s="188"/>
      <c r="H37" t="s">
        <v>4</v>
      </c>
    </row>
    <row r="38" spans="1:8" ht="12.75" customHeight="1">
      <c r="A38" s="68"/>
      <c r="B38" s="188"/>
      <c r="C38" s="188"/>
      <c r="D38" s="188"/>
      <c r="E38" s="188"/>
      <c r="F38" s="188"/>
      <c r="G38" s="188"/>
      <c r="H38" t="s">
        <v>4</v>
      </c>
    </row>
    <row r="39" spans="1:8" ht="12.75">
      <c r="A39" s="68"/>
      <c r="B39" s="188"/>
      <c r="C39" s="188"/>
      <c r="D39" s="188"/>
      <c r="E39" s="188"/>
      <c r="F39" s="188"/>
      <c r="G39" s="188"/>
      <c r="H39" t="s">
        <v>4</v>
      </c>
    </row>
    <row r="40" spans="1:8" ht="12.75">
      <c r="A40" s="68"/>
      <c r="B40" s="188"/>
      <c r="C40" s="188"/>
      <c r="D40" s="188"/>
      <c r="E40" s="188"/>
      <c r="F40" s="188"/>
      <c r="G40" s="188"/>
      <c r="H40" t="s">
        <v>4</v>
      </c>
    </row>
    <row r="41" spans="1:8" ht="12.75">
      <c r="A41" s="68"/>
      <c r="B41" s="188"/>
      <c r="C41" s="188"/>
      <c r="D41" s="188"/>
      <c r="E41" s="188"/>
      <c r="F41" s="188"/>
      <c r="G41" s="188"/>
      <c r="H41" t="s">
        <v>4</v>
      </c>
    </row>
    <row r="42" spans="1:8" ht="12.75">
      <c r="A42" s="68"/>
      <c r="B42" s="188"/>
      <c r="C42" s="188"/>
      <c r="D42" s="188"/>
      <c r="E42" s="188"/>
      <c r="F42" s="188"/>
      <c r="G42" s="188"/>
      <c r="H42" t="s">
        <v>4</v>
      </c>
    </row>
    <row r="43" spans="1:8" ht="12.75">
      <c r="A43" s="68"/>
      <c r="B43" s="188"/>
      <c r="C43" s="188"/>
      <c r="D43" s="188"/>
      <c r="E43" s="188"/>
      <c r="F43" s="188"/>
      <c r="G43" s="188"/>
      <c r="H43" t="s">
        <v>4</v>
      </c>
    </row>
    <row r="44" spans="1:8" ht="12.75">
      <c r="A44" s="68"/>
      <c r="B44" s="188"/>
      <c r="C44" s="188"/>
      <c r="D44" s="188"/>
      <c r="E44" s="188"/>
      <c r="F44" s="188"/>
      <c r="G44" s="188"/>
      <c r="H44" t="s">
        <v>4</v>
      </c>
    </row>
    <row r="45" spans="1:8" ht="3" customHeight="1">
      <c r="A45" s="68"/>
      <c r="B45" s="188"/>
      <c r="C45" s="188"/>
      <c r="D45" s="188"/>
      <c r="E45" s="188"/>
      <c r="F45" s="188"/>
      <c r="G45" s="188"/>
      <c r="H45" t="s">
        <v>4</v>
      </c>
    </row>
    <row r="46" spans="2:7" ht="12.75">
      <c r="B46" s="182"/>
      <c r="C46" s="182"/>
      <c r="D46" s="182"/>
      <c r="E46" s="182"/>
      <c r="F46" s="182"/>
      <c r="G46" s="182"/>
    </row>
    <row r="47" spans="2:7" ht="12.75"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2:7" ht="12.75">
      <c r="B49" s="182"/>
      <c r="C49" s="182"/>
      <c r="D49" s="182"/>
      <c r="E49" s="182"/>
      <c r="F49" s="182"/>
      <c r="G49" s="182"/>
    </row>
    <row r="50" spans="2:7" ht="12.75">
      <c r="B50" s="182"/>
      <c r="C50" s="182"/>
      <c r="D50" s="182"/>
      <c r="E50" s="182"/>
      <c r="F50" s="182"/>
      <c r="G50" s="182"/>
    </row>
    <row r="51" spans="2:7" ht="12.75">
      <c r="B51" s="182"/>
      <c r="C51" s="182"/>
      <c r="D51" s="182"/>
      <c r="E51" s="182"/>
      <c r="F51" s="182"/>
      <c r="G51" s="182"/>
    </row>
    <row r="52" spans="2:7" ht="12.75">
      <c r="B52" s="182"/>
      <c r="C52" s="182"/>
      <c r="D52" s="182"/>
      <c r="E52" s="182"/>
      <c r="F52" s="182"/>
      <c r="G52" s="182"/>
    </row>
    <row r="53" spans="2:7" ht="12.75">
      <c r="B53" s="182"/>
      <c r="C53" s="182"/>
      <c r="D53" s="182"/>
      <c r="E53" s="182"/>
      <c r="F53" s="182"/>
      <c r="G53" s="182"/>
    </row>
    <row r="54" spans="2:7" ht="12.75">
      <c r="B54" s="182"/>
      <c r="C54" s="182"/>
      <c r="D54" s="182"/>
      <c r="E54" s="182"/>
      <c r="F54" s="182"/>
      <c r="G54" s="182"/>
    </row>
    <row r="55" spans="2:7" ht="12.75">
      <c r="B55" s="182"/>
      <c r="C55" s="182"/>
      <c r="D55" s="182"/>
      <c r="E55" s="182"/>
      <c r="F55" s="182"/>
      <c r="G55" s="182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9" t="s">
        <v>5</v>
      </c>
      <c r="B1" s="190"/>
      <c r="C1" s="69" t="str">
        <f>CONCATENATE(cislostavby," ",nazevstavby)</f>
        <v> Oprava lesní cesty Brtnický potok obj.202</v>
      </c>
      <c r="D1" s="70"/>
      <c r="E1" s="71"/>
      <c r="F1" s="70"/>
      <c r="G1" s="72"/>
      <c r="H1" s="73"/>
      <c r="I1" s="74"/>
    </row>
    <row r="2" spans="1:9" ht="13.5" thickBot="1">
      <c r="A2" s="191" t="s">
        <v>1</v>
      </c>
      <c r="B2" s="192"/>
      <c r="C2" s="75" t="str">
        <f>CONCATENATE(cisloobjektu," ",nazevobjektu)</f>
        <v> Most v km. 1,300</v>
      </c>
      <c r="D2" s="76"/>
      <c r="E2" s="77"/>
      <c r="F2" s="76"/>
      <c r="G2" s="193"/>
      <c r="H2" s="193"/>
      <c r="I2" s="194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1</v>
      </c>
      <c r="B7" s="86" t="str">
        <f>Položky!C7</f>
        <v>Zemní práce</v>
      </c>
      <c r="C7" s="87"/>
      <c r="D7" s="88"/>
      <c r="E7" s="178">
        <f>Položky!BA11</f>
        <v>0</v>
      </c>
      <c r="F7" s="179">
        <f>Položky!BB11</f>
        <v>0</v>
      </c>
      <c r="G7" s="179">
        <f>Položky!BC11</f>
        <v>0</v>
      </c>
      <c r="H7" s="179">
        <f>Položky!BD11</f>
        <v>0</v>
      </c>
      <c r="I7" s="180">
        <f>Položky!BE11</f>
        <v>0</v>
      </c>
    </row>
    <row r="8" spans="1:9" s="11" customFormat="1" ht="12.75">
      <c r="A8" s="177" t="str">
        <f>Položky!B12</f>
        <v>3</v>
      </c>
      <c r="B8" s="86" t="str">
        <f>Položky!C12</f>
        <v>Svislé a kompletní konstrukce</v>
      </c>
      <c r="C8" s="87"/>
      <c r="D8" s="88"/>
      <c r="E8" s="178">
        <f>Položky!BA17</f>
        <v>0</v>
      </c>
      <c r="F8" s="179">
        <f>Položky!BB17</f>
        <v>0</v>
      </c>
      <c r="G8" s="179">
        <f>Položky!BC17</f>
        <v>0</v>
      </c>
      <c r="H8" s="179">
        <f>Položky!BD17</f>
        <v>0</v>
      </c>
      <c r="I8" s="180">
        <f>Položky!BE17</f>
        <v>0</v>
      </c>
    </row>
    <row r="9" spans="1:9" s="11" customFormat="1" ht="12.75">
      <c r="A9" s="177" t="str">
        <f>Položky!B18</f>
        <v>4</v>
      </c>
      <c r="B9" s="86" t="str">
        <f>Položky!C18</f>
        <v>Vodorovné konstrukce</v>
      </c>
      <c r="C9" s="87"/>
      <c r="D9" s="88"/>
      <c r="E9" s="178">
        <f>Položky!BA31</f>
        <v>0</v>
      </c>
      <c r="F9" s="179">
        <f>Položky!BB31</f>
        <v>0</v>
      </c>
      <c r="G9" s="179">
        <f>Položky!BC31</f>
        <v>0</v>
      </c>
      <c r="H9" s="179">
        <f>Položky!BD31</f>
        <v>0</v>
      </c>
      <c r="I9" s="180">
        <f>Položky!BE31</f>
        <v>0</v>
      </c>
    </row>
    <row r="10" spans="1:9" s="11" customFormat="1" ht="12.75">
      <c r="A10" s="177" t="str">
        <f>Položky!B32</f>
        <v>96</v>
      </c>
      <c r="B10" s="86" t="str">
        <f>Položky!C32</f>
        <v>Bourání konstrukcí</v>
      </c>
      <c r="C10" s="87"/>
      <c r="D10" s="88"/>
      <c r="E10" s="178">
        <f>Položky!BA37</f>
        <v>0</v>
      </c>
      <c r="F10" s="179">
        <f>Položky!BB37</f>
        <v>0</v>
      </c>
      <c r="G10" s="179">
        <f>Položky!BC37</f>
        <v>0</v>
      </c>
      <c r="H10" s="179">
        <f>Položky!BD37</f>
        <v>0</v>
      </c>
      <c r="I10" s="180">
        <f>Položky!BE37</f>
        <v>0</v>
      </c>
    </row>
    <row r="11" spans="1:9" s="11" customFormat="1" ht="12.75">
      <c r="A11" s="177" t="str">
        <f>Položky!B38</f>
        <v>99</v>
      </c>
      <c r="B11" s="86" t="str">
        <f>Položky!C38</f>
        <v>Přesun hmot</v>
      </c>
      <c r="C11" s="87"/>
      <c r="D11" s="88"/>
      <c r="E11" s="178">
        <f>Položky!BA40</f>
        <v>0</v>
      </c>
      <c r="F11" s="179">
        <f>Položky!BB40</f>
        <v>0</v>
      </c>
      <c r="G11" s="179">
        <f>Položky!BC40</f>
        <v>0</v>
      </c>
      <c r="H11" s="179">
        <f>Položky!BD40</f>
        <v>0</v>
      </c>
      <c r="I11" s="180">
        <f>Položky!BE40</f>
        <v>0</v>
      </c>
    </row>
    <row r="12" spans="1:9" s="11" customFormat="1" ht="13.5" thickBot="1">
      <c r="A12" s="177" t="str">
        <f>Položky!B41</f>
        <v>783</v>
      </c>
      <c r="B12" s="86" t="str">
        <f>Položky!C41</f>
        <v>Dokončovací práce - nátěry</v>
      </c>
      <c r="C12" s="87"/>
      <c r="D12" s="88"/>
      <c r="E12" s="178">
        <f>Položky!BA47</f>
        <v>0</v>
      </c>
      <c r="F12" s="179">
        <f>Položky!BB47</f>
        <v>0</v>
      </c>
      <c r="G12" s="179">
        <f>Položky!BC47</f>
        <v>0</v>
      </c>
      <c r="H12" s="179">
        <f>Položky!BD47</f>
        <v>0</v>
      </c>
      <c r="I12" s="180">
        <f>Položky!BE47</f>
        <v>0</v>
      </c>
    </row>
    <row r="13" spans="1:9" s="94" customFormat="1" ht="13.5" thickBot="1">
      <c r="A13" s="89"/>
      <c r="B13" s="81" t="s">
        <v>50</v>
      </c>
      <c r="C13" s="81"/>
      <c r="D13" s="90"/>
      <c r="E13" s="91">
        <f>SUM(E7:E12)</f>
        <v>0</v>
      </c>
      <c r="F13" s="92">
        <f>SUM(F7:F12)</f>
        <v>0</v>
      </c>
      <c r="G13" s="92">
        <f>SUM(G7:G12)</f>
        <v>0</v>
      </c>
      <c r="H13" s="92">
        <f>SUM(H7:H12)</f>
        <v>0</v>
      </c>
      <c r="I13" s="93">
        <f>SUM(I7:I12)</f>
        <v>0</v>
      </c>
    </row>
    <row r="14" spans="1:9" ht="12.75">
      <c r="A14" s="87"/>
      <c r="B14" s="87"/>
      <c r="C14" s="87"/>
      <c r="D14" s="87"/>
      <c r="E14" s="87"/>
      <c r="F14" s="87"/>
      <c r="G14" s="87"/>
      <c r="H14" s="87"/>
      <c r="I14" s="87"/>
    </row>
    <row r="15" spans="1:57" ht="19.5" customHeight="1">
      <c r="A15" s="95" t="s">
        <v>51</v>
      </c>
      <c r="B15" s="95"/>
      <c r="C15" s="95"/>
      <c r="D15" s="95"/>
      <c r="E15" s="95"/>
      <c r="F15" s="95"/>
      <c r="G15" s="96"/>
      <c r="H15" s="95"/>
      <c r="I15" s="95"/>
      <c r="BA15" s="30"/>
      <c r="BB15" s="30"/>
      <c r="BC15" s="30"/>
      <c r="BD15" s="30"/>
      <c r="BE15" s="30"/>
    </row>
    <row r="16" spans="1:9" ht="13.5" thickBot="1">
      <c r="A16" s="97"/>
      <c r="B16" s="97"/>
      <c r="C16" s="97"/>
      <c r="D16" s="97"/>
      <c r="E16" s="97"/>
      <c r="F16" s="97"/>
      <c r="G16" s="97"/>
      <c r="H16" s="97"/>
      <c r="I16" s="97"/>
    </row>
    <row r="17" spans="1:9" ht="12.75">
      <c r="A17" s="98" t="s">
        <v>52</v>
      </c>
      <c r="B17" s="99"/>
      <c r="C17" s="99"/>
      <c r="D17" s="100"/>
      <c r="E17" s="101" t="s">
        <v>53</v>
      </c>
      <c r="F17" s="102" t="s">
        <v>54</v>
      </c>
      <c r="G17" s="103" t="s">
        <v>55</v>
      </c>
      <c r="H17" s="104"/>
      <c r="I17" s="105" t="s">
        <v>53</v>
      </c>
    </row>
    <row r="18" spans="1:53" ht="12.75">
      <c r="A18" s="106"/>
      <c r="B18" s="107"/>
      <c r="C18" s="107"/>
      <c r="D18" s="108"/>
      <c r="E18" s="109"/>
      <c r="F18" s="110"/>
      <c r="G18" s="111">
        <f>CHOOSE(BA18+1,HSV+PSV,HSV+PSV+Mont,HSV+PSV+Dodavka+Mont,HSV,PSV,Mont,Dodavka,Mont+Dodavka,0)</f>
        <v>0</v>
      </c>
      <c r="H18" s="112"/>
      <c r="I18" s="113">
        <f>E18+F18*G18/100</f>
        <v>0</v>
      </c>
      <c r="BA18">
        <v>8</v>
      </c>
    </row>
    <row r="19" spans="1:9" ht="13.5" thickBot="1">
      <c r="A19" s="114"/>
      <c r="B19" s="115" t="s">
        <v>56</v>
      </c>
      <c r="C19" s="116"/>
      <c r="D19" s="117"/>
      <c r="E19" s="118"/>
      <c r="F19" s="119"/>
      <c r="G19" s="119"/>
      <c r="H19" s="195">
        <f>SUM(H18:H18)</f>
        <v>0</v>
      </c>
      <c r="I19" s="196"/>
    </row>
    <row r="20" spans="1:9" ht="12.75">
      <c r="A20" s="97"/>
      <c r="B20" s="97"/>
      <c r="C20" s="97"/>
      <c r="D20" s="97"/>
      <c r="E20" s="97"/>
      <c r="F20" s="97"/>
      <c r="G20" s="97"/>
      <c r="H20" s="97"/>
      <c r="I20" s="97"/>
    </row>
    <row r="21" spans="2:9" ht="12.75">
      <c r="B21" s="94"/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</sheetData>
  <sheetProtection/>
  <mergeCells count="4">
    <mergeCell ref="A1:B1"/>
    <mergeCell ref="A2:B2"/>
    <mergeCell ref="G2:I2"/>
    <mergeCell ref="H19:I19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0"/>
  <sheetViews>
    <sheetView showGridLines="0" showZeros="0" tabSelected="1" zoomScalePageLayoutView="0" workbookViewId="0" topLeftCell="A1">
      <selection activeCell="F51" sqref="F51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9" t="s">
        <v>57</v>
      </c>
      <c r="B1" s="199"/>
      <c r="C1" s="199"/>
      <c r="D1" s="199"/>
      <c r="E1" s="199"/>
      <c r="F1" s="199"/>
      <c r="G1" s="199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0" t="s">
        <v>5</v>
      </c>
      <c r="B3" s="201"/>
      <c r="C3" s="128" t="str">
        <f>CONCATENATE(cislostavby," ",nazevstavby)</f>
        <v> Oprava lesní cesty Brtnický potok obj.202</v>
      </c>
      <c r="D3" s="129"/>
      <c r="E3" s="130"/>
      <c r="F3" s="131">
        <f>Rekapitulace!H1</f>
        <v>0</v>
      </c>
      <c r="G3" s="132"/>
    </row>
    <row r="4" spans="1:7" ht="13.5" thickBot="1">
      <c r="A4" s="202" t="s">
        <v>1</v>
      </c>
      <c r="B4" s="203"/>
      <c r="C4" s="133" t="str">
        <f>CONCATENATE(cisloobjektu," ",nazevobjektu)</f>
        <v> Most v km. 1,300</v>
      </c>
      <c r="D4" s="134"/>
      <c r="E4" s="204"/>
      <c r="F4" s="204"/>
      <c r="G4" s="205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71</v>
      </c>
      <c r="C8" s="153" t="s">
        <v>72</v>
      </c>
      <c r="D8" s="154" t="s">
        <v>73</v>
      </c>
      <c r="E8" s="155">
        <v>15.5</v>
      </c>
      <c r="F8" s="181"/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5" ht="12.75">
      <c r="A9" s="157"/>
      <c r="B9" s="158"/>
      <c r="C9" s="197" t="s">
        <v>74</v>
      </c>
      <c r="D9" s="198"/>
      <c r="E9" s="159">
        <v>15.5</v>
      </c>
      <c r="F9" s="160"/>
      <c r="G9" s="161"/>
      <c r="M9" s="162" t="s">
        <v>74</v>
      </c>
      <c r="O9" s="150"/>
    </row>
    <row r="10" spans="1:104" ht="12.75">
      <c r="A10" s="151">
        <v>2</v>
      </c>
      <c r="B10" s="152" t="s">
        <v>75</v>
      </c>
      <c r="C10" s="153" t="s">
        <v>76</v>
      </c>
      <c r="D10" s="154" t="s">
        <v>73</v>
      </c>
      <c r="E10" s="155">
        <v>15.5</v>
      </c>
      <c r="F10" s="181"/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57" ht="12.75">
      <c r="A11" s="163"/>
      <c r="B11" s="164" t="s">
        <v>68</v>
      </c>
      <c r="C11" s="165" t="str">
        <f>CONCATENATE(B7," ",C7)</f>
        <v>1 Zemní práce</v>
      </c>
      <c r="D11" s="163"/>
      <c r="E11" s="166"/>
      <c r="F11" s="166"/>
      <c r="G11" s="167">
        <f>SUM(G7:G10)</f>
        <v>0</v>
      </c>
      <c r="O11" s="150">
        <v>4</v>
      </c>
      <c r="BA11" s="168">
        <f>SUM(BA7:BA10)</f>
        <v>0</v>
      </c>
      <c r="BB11" s="168">
        <f>SUM(BB7:BB10)</f>
        <v>0</v>
      </c>
      <c r="BC11" s="168">
        <f>SUM(BC7:BC10)</f>
        <v>0</v>
      </c>
      <c r="BD11" s="168">
        <f>SUM(BD7:BD10)</f>
        <v>0</v>
      </c>
      <c r="BE11" s="168">
        <f>SUM(BE7:BE10)</f>
        <v>0</v>
      </c>
    </row>
    <row r="12" spans="1:15" ht="12.75">
      <c r="A12" s="143" t="s">
        <v>65</v>
      </c>
      <c r="B12" s="144" t="s">
        <v>77</v>
      </c>
      <c r="C12" s="145" t="s">
        <v>78</v>
      </c>
      <c r="D12" s="146"/>
      <c r="E12" s="147"/>
      <c r="F12" s="147"/>
      <c r="G12" s="148"/>
      <c r="H12" s="149"/>
      <c r="I12" s="149"/>
      <c r="O12" s="150">
        <v>1</v>
      </c>
    </row>
    <row r="13" spans="1:104" ht="12.75">
      <c r="A13" s="151">
        <v>3</v>
      </c>
      <c r="B13" s="152" t="s">
        <v>79</v>
      </c>
      <c r="C13" s="153" t="s">
        <v>80</v>
      </c>
      <c r="D13" s="154" t="s">
        <v>81</v>
      </c>
      <c r="E13" s="155">
        <v>18</v>
      </c>
      <c r="F13" s="181"/>
      <c r="G13" s="156">
        <f>E13*F13</f>
        <v>0</v>
      </c>
      <c r="O13" s="150">
        <v>2</v>
      </c>
      <c r="AA13" s="123">
        <v>12</v>
      </c>
      <c r="AB13" s="123">
        <v>0</v>
      </c>
      <c r="AC13" s="123">
        <v>3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2E-05</v>
      </c>
    </row>
    <row r="14" spans="1:15" ht="12.75">
      <c r="A14" s="157"/>
      <c r="B14" s="158"/>
      <c r="C14" s="197" t="s">
        <v>82</v>
      </c>
      <c r="D14" s="198"/>
      <c r="E14" s="159">
        <v>18</v>
      </c>
      <c r="F14" s="160"/>
      <c r="G14" s="161"/>
      <c r="M14" s="162" t="s">
        <v>82</v>
      </c>
      <c r="O14" s="150"/>
    </row>
    <row r="15" spans="1:104" ht="12.75">
      <c r="A15" s="151">
        <v>4</v>
      </c>
      <c r="B15" s="152" t="s">
        <v>83</v>
      </c>
      <c r="C15" s="153" t="s">
        <v>84</v>
      </c>
      <c r="D15" s="154" t="s">
        <v>85</v>
      </c>
      <c r="E15" s="155">
        <v>37.6</v>
      </c>
      <c r="F15" s="181"/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4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0.02194</v>
      </c>
    </row>
    <row r="16" spans="1:15" ht="12.75">
      <c r="A16" s="157"/>
      <c r="B16" s="158"/>
      <c r="C16" s="197" t="s">
        <v>86</v>
      </c>
      <c r="D16" s="198"/>
      <c r="E16" s="159">
        <v>37.6</v>
      </c>
      <c r="F16" s="160"/>
      <c r="G16" s="161"/>
      <c r="M16" s="162" t="s">
        <v>86</v>
      </c>
      <c r="O16" s="150"/>
    </row>
    <row r="17" spans="1:57" ht="12.75">
      <c r="A17" s="163"/>
      <c r="B17" s="164" t="s">
        <v>68</v>
      </c>
      <c r="C17" s="165" t="str">
        <f>CONCATENATE(B12," ",C12)</f>
        <v>3 Svislé a kompletní konstrukce</v>
      </c>
      <c r="D17" s="163"/>
      <c r="E17" s="166"/>
      <c r="F17" s="166"/>
      <c r="G17" s="167">
        <f>SUM(G12:G16)</f>
        <v>0</v>
      </c>
      <c r="O17" s="150">
        <v>4</v>
      </c>
      <c r="BA17" s="168">
        <f>SUM(BA12:BA16)</f>
        <v>0</v>
      </c>
      <c r="BB17" s="168">
        <f>SUM(BB12:BB16)</f>
        <v>0</v>
      </c>
      <c r="BC17" s="168">
        <f>SUM(BC12:BC16)</f>
        <v>0</v>
      </c>
      <c r="BD17" s="168">
        <f>SUM(BD12:BD16)</f>
        <v>0</v>
      </c>
      <c r="BE17" s="168">
        <f>SUM(BE12:BE16)</f>
        <v>0</v>
      </c>
    </row>
    <row r="18" spans="1:15" ht="12.75">
      <c r="A18" s="143" t="s">
        <v>65</v>
      </c>
      <c r="B18" s="144" t="s">
        <v>87</v>
      </c>
      <c r="C18" s="145" t="s">
        <v>88</v>
      </c>
      <c r="D18" s="146"/>
      <c r="E18" s="147"/>
      <c r="F18" s="147"/>
      <c r="G18" s="148"/>
      <c r="H18" s="149"/>
      <c r="I18" s="149"/>
      <c r="O18" s="150">
        <v>1</v>
      </c>
    </row>
    <row r="19" spans="1:104" ht="12.75">
      <c r="A19" s="151">
        <v>5</v>
      </c>
      <c r="B19" s="152" t="s">
        <v>89</v>
      </c>
      <c r="C19" s="153" t="s">
        <v>90</v>
      </c>
      <c r="D19" s="154" t="s">
        <v>91</v>
      </c>
      <c r="E19" s="155">
        <v>16</v>
      </c>
      <c r="F19" s="181"/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5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0.0396</v>
      </c>
    </row>
    <row r="20" spans="1:104" ht="12.75">
      <c r="A20" s="151">
        <v>6</v>
      </c>
      <c r="B20" s="152" t="s">
        <v>92</v>
      </c>
      <c r="C20" s="153" t="s">
        <v>93</v>
      </c>
      <c r="D20" s="154" t="s">
        <v>94</v>
      </c>
      <c r="E20" s="155">
        <v>5.8032</v>
      </c>
      <c r="F20" s="181"/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6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0.01188</v>
      </c>
    </row>
    <row r="21" spans="1:15" ht="12.75">
      <c r="A21" s="157"/>
      <c r="B21" s="158"/>
      <c r="C21" s="197" t="s">
        <v>95</v>
      </c>
      <c r="D21" s="198"/>
      <c r="E21" s="159">
        <v>0</v>
      </c>
      <c r="F21" s="160"/>
      <c r="G21" s="161"/>
      <c r="M21" s="162" t="s">
        <v>95</v>
      </c>
      <c r="O21" s="150"/>
    </row>
    <row r="22" spans="1:15" ht="12.75">
      <c r="A22" s="157"/>
      <c r="B22" s="158"/>
      <c r="C22" s="197" t="s">
        <v>96</v>
      </c>
      <c r="D22" s="198"/>
      <c r="E22" s="159">
        <v>5.8032</v>
      </c>
      <c r="F22" s="160"/>
      <c r="G22" s="161"/>
      <c r="M22" s="162" t="s">
        <v>96</v>
      </c>
      <c r="O22" s="150"/>
    </row>
    <row r="23" spans="1:104" ht="12.75">
      <c r="A23" s="151">
        <v>7</v>
      </c>
      <c r="B23" s="152" t="s">
        <v>97</v>
      </c>
      <c r="C23" s="153" t="s">
        <v>98</v>
      </c>
      <c r="D23" s="154" t="s">
        <v>99</v>
      </c>
      <c r="E23" s="155">
        <v>6.3835</v>
      </c>
      <c r="F23" s="181"/>
      <c r="G23" s="156">
        <f>E23*F23</f>
        <v>0</v>
      </c>
      <c r="O23" s="150">
        <v>2</v>
      </c>
      <c r="AA23" s="123">
        <v>12</v>
      </c>
      <c r="AB23" s="123">
        <v>1</v>
      </c>
      <c r="AC23" s="123">
        <v>7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1</v>
      </c>
    </row>
    <row r="24" spans="1:15" ht="12.75">
      <c r="A24" s="157"/>
      <c r="B24" s="158"/>
      <c r="C24" s="197" t="s">
        <v>100</v>
      </c>
      <c r="D24" s="198"/>
      <c r="E24" s="159">
        <v>6.3835</v>
      </c>
      <c r="F24" s="160"/>
      <c r="G24" s="161"/>
      <c r="M24" s="162" t="s">
        <v>100</v>
      </c>
      <c r="O24" s="150"/>
    </row>
    <row r="25" spans="1:104" ht="12.75">
      <c r="A25" s="151">
        <v>8</v>
      </c>
      <c r="B25" s="152" t="s">
        <v>101</v>
      </c>
      <c r="C25" s="153" t="s">
        <v>102</v>
      </c>
      <c r="D25" s="154" t="s">
        <v>91</v>
      </c>
      <c r="E25" s="155">
        <v>16</v>
      </c>
      <c r="F25" s="181"/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8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0.058</v>
      </c>
    </row>
    <row r="26" spans="1:104" ht="12.75">
      <c r="A26" s="151">
        <v>9</v>
      </c>
      <c r="B26" s="152" t="s">
        <v>103</v>
      </c>
      <c r="C26" s="153" t="s">
        <v>104</v>
      </c>
      <c r="D26" s="154" t="s">
        <v>73</v>
      </c>
      <c r="E26" s="155">
        <v>9.05</v>
      </c>
      <c r="F26" s="181"/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9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0.6207</v>
      </c>
    </row>
    <row r="27" spans="1:104" ht="12.75">
      <c r="A27" s="151">
        <v>10</v>
      </c>
      <c r="B27" s="152" t="s">
        <v>105</v>
      </c>
      <c r="C27" s="153" t="s">
        <v>106</v>
      </c>
      <c r="D27" s="154" t="s">
        <v>73</v>
      </c>
      <c r="E27" s="155">
        <v>0.1997</v>
      </c>
      <c r="F27" s="181"/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10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0.62067</v>
      </c>
    </row>
    <row r="28" spans="1:15" ht="12.75">
      <c r="A28" s="157"/>
      <c r="B28" s="158"/>
      <c r="C28" s="197" t="s">
        <v>107</v>
      </c>
      <c r="D28" s="198"/>
      <c r="E28" s="159">
        <v>0.1997</v>
      </c>
      <c r="F28" s="160"/>
      <c r="G28" s="161"/>
      <c r="M28" s="162" t="s">
        <v>107</v>
      </c>
      <c r="O28" s="150"/>
    </row>
    <row r="29" spans="1:104" ht="12.75">
      <c r="A29" s="151">
        <v>11</v>
      </c>
      <c r="B29" s="152" t="s">
        <v>108</v>
      </c>
      <c r="C29" s="153" t="s">
        <v>109</v>
      </c>
      <c r="D29" s="154" t="s">
        <v>73</v>
      </c>
      <c r="E29" s="155">
        <v>9.2497</v>
      </c>
      <c r="F29" s="181"/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11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0.0291</v>
      </c>
    </row>
    <row r="30" spans="1:104" ht="12.75">
      <c r="A30" s="151">
        <v>12</v>
      </c>
      <c r="B30" s="152" t="s">
        <v>110</v>
      </c>
      <c r="C30" s="153" t="s">
        <v>111</v>
      </c>
      <c r="D30" s="154" t="s">
        <v>73</v>
      </c>
      <c r="E30" s="155">
        <v>9.2497</v>
      </c>
      <c r="F30" s="181"/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12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0.0121</v>
      </c>
    </row>
    <row r="31" spans="1:57" ht="12.75">
      <c r="A31" s="163"/>
      <c r="B31" s="164" t="s">
        <v>68</v>
      </c>
      <c r="C31" s="165" t="str">
        <f>CONCATENATE(B18," ",C18)</f>
        <v>4 Vodorovné konstrukce</v>
      </c>
      <c r="D31" s="163"/>
      <c r="E31" s="166"/>
      <c r="F31" s="166"/>
      <c r="G31" s="167">
        <f>SUM(G18:G30)</f>
        <v>0</v>
      </c>
      <c r="O31" s="150">
        <v>4</v>
      </c>
      <c r="BA31" s="168">
        <f>SUM(BA18:BA30)</f>
        <v>0</v>
      </c>
      <c r="BB31" s="168">
        <f>SUM(BB18:BB30)</f>
        <v>0</v>
      </c>
      <c r="BC31" s="168">
        <f>SUM(BC18:BC30)</f>
        <v>0</v>
      </c>
      <c r="BD31" s="168">
        <f>SUM(BD18:BD30)</f>
        <v>0</v>
      </c>
      <c r="BE31" s="168">
        <f>SUM(BE18:BE30)</f>
        <v>0</v>
      </c>
    </row>
    <row r="32" spans="1:15" ht="12.75">
      <c r="A32" s="143" t="s">
        <v>65</v>
      </c>
      <c r="B32" s="144" t="s">
        <v>112</v>
      </c>
      <c r="C32" s="145" t="s">
        <v>113</v>
      </c>
      <c r="D32" s="146"/>
      <c r="E32" s="147"/>
      <c r="F32" s="147"/>
      <c r="G32" s="148"/>
      <c r="H32" s="149"/>
      <c r="I32" s="149"/>
      <c r="O32" s="150">
        <v>1</v>
      </c>
    </row>
    <row r="33" spans="1:104" ht="12.75">
      <c r="A33" s="151">
        <v>13</v>
      </c>
      <c r="B33" s="152" t="s">
        <v>114</v>
      </c>
      <c r="C33" s="153" t="s">
        <v>115</v>
      </c>
      <c r="D33" s="154" t="s">
        <v>91</v>
      </c>
      <c r="E33" s="155">
        <v>16</v>
      </c>
      <c r="F33" s="181"/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13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9E-05</v>
      </c>
    </row>
    <row r="34" spans="1:104" ht="12.75">
      <c r="A34" s="151">
        <v>14</v>
      </c>
      <c r="B34" s="152" t="s">
        <v>116</v>
      </c>
      <c r="C34" s="153" t="s">
        <v>117</v>
      </c>
      <c r="D34" s="154" t="s">
        <v>73</v>
      </c>
      <c r="E34" s="155">
        <v>6.24</v>
      </c>
      <c r="F34" s="181"/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14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0.00074</v>
      </c>
    </row>
    <row r="35" spans="1:15" ht="12.75">
      <c r="A35" s="157"/>
      <c r="B35" s="158"/>
      <c r="C35" s="197" t="s">
        <v>118</v>
      </c>
      <c r="D35" s="198"/>
      <c r="E35" s="159">
        <v>6.24</v>
      </c>
      <c r="F35" s="160"/>
      <c r="G35" s="161"/>
      <c r="M35" s="162" t="s">
        <v>118</v>
      </c>
      <c r="O35" s="150"/>
    </row>
    <row r="36" spans="1:104" ht="12.75">
      <c r="A36" s="151">
        <v>15</v>
      </c>
      <c r="B36" s="152" t="s">
        <v>119</v>
      </c>
      <c r="C36" s="153" t="s">
        <v>120</v>
      </c>
      <c r="D36" s="154" t="s">
        <v>73</v>
      </c>
      <c r="E36" s="155">
        <v>6.24</v>
      </c>
      <c r="F36" s="181"/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15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57" ht="12.75">
      <c r="A37" s="163"/>
      <c r="B37" s="164" t="s">
        <v>68</v>
      </c>
      <c r="C37" s="165" t="str">
        <f>CONCATENATE(B32," ",C32)</f>
        <v>96 Bourání konstrukcí</v>
      </c>
      <c r="D37" s="163"/>
      <c r="E37" s="166"/>
      <c r="F37" s="166"/>
      <c r="G37" s="167">
        <f>SUM(G32:G36)</f>
        <v>0</v>
      </c>
      <c r="O37" s="150">
        <v>4</v>
      </c>
      <c r="BA37" s="168">
        <f>SUM(BA32:BA36)</f>
        <v>0</v>
      </c>
      <c r="BB37" s="168">
        <f>SUM(BB32:BB36)</f>
        <v>0</v>
      </c>
      <c r="BC37" s="168">
        <f>SUM(BC32:BC36)</f>
        <v>0</v>
      </c>
      <c r="BD37" s="168">
        <f>SUM(BD32:BD36)</f>
        <v>0</v>
      </c>
      <c r="BE37" s="168">
        <f>SUM(BE32:BE36)</f>
        <v>0</v>
      </c>
    </row>
    <row r="38" spans="1:15" ht="12.75">
      <c r="A38" s="143" t="s">
        <v>65</v>
      </c>
      <c r="B38" s="144" t="s">
        <v>121</v>
      </c>
      <c r="C38" s="145" t="s">
        <v>122</v>
      </c>
      <c r="D38" s="146"/>
      <c r="E38" s="147"/>
      <c r="F38" s="147"/>
      <c r="G38" s="148"/>
      <c r="H38" s="149"/>
      <c r="I38" s="149"/>
      <c r="O38" s="150">
        <v>1</v>
      </c>
    </row>
    <row r="39" spans="1:104" ht="12.75">
      <c r="A39" s="151">
        <v>16</v>
      </c>
      <c r="B39" s="152" t="s">
        <v>123</v>
      </c>
      <c r="C39" s="153" t="s">
        <v>124</v>
      </c>
      <c r="D39" s="154" t="s">
        <v>94</v>
      </c>
      <c r="E39" s="155">
        <v>13.652</v>
      </c>
      <c r="F39" s="181"/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16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57" ht="12.75">
      <c r="A40" s="163"/>
      <c r="B40" s="164" t="s">
        <v>68</v>
      </c>
      <c r="C40" s="165" t="str">
        <f>CONCATENATE(B38," ",C38)</f>
        <v>99 Přesun hmot</v>
      </c>
      <c r="D40" s="163"/>
      <c r="E40" s="166"/>
      <c r="F40" s="166"/>
      <c r="G40" s="167">
        <f>SUM(G38:G39)</f>
        <v>0</v>
      </c>
      <c r="O40" s="150">
        <v>4</v>
      </c>
      <c r="BA40" s="168">
        <f>SUM(BA38:BA39)</f>
        <v>0</v>
      </c>
      <c r="BB40" s="168">
        <f>SUM(BB38:BB39)</f>
        <v>0</v>
      </c>
      <c r="BC40" s="168">
        <f>SUM(BC38:BC39)</f>
        <v>0</v>
      </c>
      <c r="BD40" s="168">
        <f>SUM(BD38:BD39)</f>
        <v>0</v>
      </c>
      <c r="BE40" s="168">
        <f>SUM(BE38:BE39)</f>
        <v>0</v>
      </c>
    </row>
    <row r="41" spans="1:15" ht="12.75">
      <c r="A41" s="143" t="s">
        <v>65</v>
      </c>
      <c r="B41" s="144" t="s">
        <v>125</v>
      </c>
      <c r="C41" s="145" t="s">
        <v>126</v>
      </c>
      <c r="D41" s="146"/>
      <c r="E41" s="147"/>
      <c r="F41" s="147"/>
      <c r="G41" s="148"/>
      <c r="H41" s="149"/>
      <c r="I41" s="149"/>
      <c r="O41" s="150">
        <v>1</v>
      </c>
    </row>
    <row r="42" spans="1:104" ht="12.75">
      <c r="A42" s="151">
        <v>17</v>
      </c>
      <c r="B42" s="152" t="s">
        <v>127</v>
      </c>
      <c r="C42" s="153" t="s">
        <v>128</v>
      </c>
      <c r="D42" s="154" t="s">
        <v>81</v>
      </c>
      <c r="E42" s="155">
        <v>50.9888</v>
      </c>
      <c r="F42" s="181"/>
      <c r="G42" s="156">
        <f>E42*F42</f>
        <v>0</v>
      </c>
      <c r="O42" s="150">
        <v>2</v>
      </c>
      <c r="AA42" s="123">
        <v>12</v>
      </c>
      <c r="AB42" s="123">
        <v>0</v>
      </c>
      <c r="AC42" s="123">
        <v>17</v>
      </c>
      <c r="AZ42" s="123">
        <v>2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0.00024</v>
      </c>
    </row>
    <row r="43" spans="1:15" ht="12.75">
      <c r="A43" s="157"/>
      <c r="B43" s="158"/>
      <c r="C43" s="197" t="s">
        <v>129</v>
      </c>
      <c r="D43" s="198"/>
      <c r="E43" s="159">
        <v>50.9888</v>
      </c>
      <c r="F43" s="160"/>
      <c r="G43" s="161"/>
      <c r="M43" s="162" t="s">
        <v>129</v>
      </c>
      <c r="O43" s="150"/>
    </row>
    <row r="44" spans="1:104" ht="12.75">
      <c r="A44" s="151">
        <v>18</v>
      </c>
      <c r="B44" s="152" t="s">
        <v>130</v>
      </c>
      <c r="C44" s="153" t="s">
        <v>131</v>
      </c>
      <c r="D44" s="154" t="s">
        <v>81</v>
      </c>
      <c r="E44" s="155">
        <v>50.9888</v>
      </c>
      <c r="F44" s="181"/>
      <c r="G44" s="156">
        <f>E44*F44</f>
        <v>0</v>
      </c>
      <c r="O44" s="150">
        <v>2</v>
      </c>
      <c r="AA44" s="123">
        <v>12</v>
      </c>
      <c r="AB44" s="123">
        <v>0</v>
      </c>
      <c r="AC44" s="123">
        <v>18</v>
      </c>
      <c r="AZ44" s="123">
        <v>2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8E-05</v>
      </c>
    </row>
    <row r="45" spans="1:104" ht="22.5">
      <c r="A45" s="151">
        <v>19</v>
      </c>
      <c r="B45" s="152" t="s">
        <v>132</v>
      </c>
      <c r="C45" s="153" t="s">
        <v>133</v>
      </c>
      <c r="D45" s="154" t="s">
        <v>81</v>
      </c>
      <c r="E45" s="155">
        <v>16.544</v>
      </c>
      <c r="F45" s="181"/>
      <c r="G45" s="156">
        <f>E45*F45</f>
        <v>0</v>
      </c>
      <c r="O45" s="150">
        <v>2</v>
      </c>
      <c r="AA45" s="123">
        <v>12</v>
      </c>
      <c r="AB45" s="123">
        <v>0</v>
      </c>
      <c r="AC45" s="123">
        <v>19</v>
      </c>
      <c r="AZ45" s="123">
        <v>2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0.00015</v>
      </c>
    </row>
    <row r="46" spans="1:15" ht="12.75">
      <c r="A46" s="157"/>
      <c r="B46" s="158"/>
      <c r="C46" s="197" t="s">
        <v>134</v>
      </c>
      <c r="D46" s="198"/>
      <c r="E46" s="159">
        <v>16.544</v>
      </c>
      <c r="F46" s="160"/>
      <c r="G46" s="161"/>
      <c r="M46" s="162" t="s">
        <v>134</v>
      </c>
      <c r="O46" s="150"/>
    </row>
    <row r="47" spans="1:57" ht="12.75">
      <c r="A47" s="163"/>
      <c r="B47" s="164" t="s">
        <v>68</v>
      </c>
      <c r="C47" s="165" t="str">
        <f>CONCATENATE(B41," ",C41)</f>
        <v>783 Dokončovací práce - nátěry</v>
      </c>
      <c r="D47" s="163"/>
      <c r="E47" s="166"/>
      <c r="F47" s="166"/>
      <c r="G47" s="167">
        <f>SUM(G41:G46)</f>
        <v>0</v>
      </c>
      <c r="O47" s="150">
        <v>4</v>
      </c>
      <c r="BA47" s="168">
        <f>SUM(BA41:BA46)</f>
        <v>0</v>
      </c>
      <c r="BB47" s="168">
        <f>SUM(BB41:BB46)</f>
        <v>0</v>
      </c>
      <c r="BC47" s="168">
        <f>SUM(BC41:BC46)</f>
        <v>0</v>
      </c>
      <c r="BD47" s="168">
        <f>SUM(BD41:BD46)</f>
        <v>0</v>
      </c>
      <c r="BE47" s="168">
        <f>SUM(BE41:BE46)</f>
        <v>0</v>
      </c>
    </row>
    <row r="48" spans="1:7" ht="12.75">
      <c r="A48" s="124"/>
      <c r="B48" s="124"/>
      <c r="C48" s="124"/>
      <c r="D48" s="124"/>
      <c r="E48" s="124"/>
      <c r="F48" s="124"/>
      <c r="G48" s="124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spans="1:7" ht="12.75">
      <c r="A71" s="169"/>
      <c r="B71" s="169"/>
      <c r="C71" s="169"/>
      <c r="D71" s="169"/>
      <c r="E71" s="169"/>
      <c r="F71" s="169"/>
      <c r="G71" s="169"/>
    </row>
    <row r="72" spans="1:7" ht="12.75">
      <c r="A72" s="169"/>
      <c r="B72" s="169"/>
      <c r="C72" s="169"/>
      <c r="D72" s="169"/>
      <c r="E72" s="169"/>
      <c r="F72" s="169"/>
      <c r="G72" s="169"/>
    </row>
    <row r="73" spans="1:7" ht="12.75">
      <c r="A73" s="169"/>
      <c r="B73" s="169"/>
      <c r="C73" s="169"/>
      <c r="D73" s="169"/>
      <c r="E73" s="169"/>
      <c r="F73" s="169"/>
      <c r="G73" s="169"/>
    </row>
    <row r="74" spans="1:7" ht="12.75">
      <c r="A74" s="169"/>
      <c r="B74" s="169"/>
      <c r="C74" s="169"/>
      <c r="D74" s="169"/>
      <c r="E74" s="169"/>
      <c r="F74" s="169"/>
      <c r="G74" s="169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spans="1:2" ht="12.75">
      <c r="A106" s="170"/>
      <c r="B106" s="170"/>
    </row>
    <row r="107" spans="1:7" ht="12.75">
      <c r="A107" s="169"/>
      <c r="B107" s="169"/>
      <c r="C107" s="172"/>
      <c r="D107" s="172"/>
      <c r="E107" s="173"/>
      <c r="F107" s="172"/>
      <c r="G107" s="174"/>
    </row>
    <row r="108" spans="1:7" ht="12.75">
      <c r="A108" s="175"/>
      <c r="B108" s="175"/>
      <c r="C108" s="169"/>
      <c r="D108" s="169"/>
      <c r="E108" s="176"/>
      <c r="F108" s="169"/>
      <c r="G108" s="169"/>
    </row>
    <row r="109" spans="1:7" ht="12.75">
      <c r="A109" s="169"/>
      <c r="B109" s="169"/>
      <c r="C109" s="169"/>
      <c r="D109" s="169"/>
      <c r="E109" s="176"/>
      <c r="F109" s="169"/>
      <c r="G109" s="169"/>
    </row>
    <row r="110" spans="1:7" ht="12.75">
      <c r="A110" s="169"/>
      <c r="B110" s="169"/>
      <c r="C110" s="169"/>
      <c r="D110" s="169"/>
      <c r="E110" s="176"/>
      <c r="F110" s="169"/>
      <c r="G110" s="169"/>
    </row>
    <row r="111" spans="1:7" ht="12.75">
      <c r="A111" s="169"/>
      <c r="B111" s="169"/>
      <c r="C111" s="169"/>
      <c r="D111" s="169"/>
      <c r="E111" s="176"/>
      <c r="F111" s="169"/>
      <c r="G111" s="169"/>
    </row>
    <row r="112" spans="1:7" ht="12.75">
      <c r="A112" s="169"/>
      <c r="B112" s="169"/>
      <c r="C112" s="169"/>
      <c r="D112" s="169"/>
      <c r="E112" s="176"/>
      <c r="F112" s="169"/>
      <c r="G112" s="169"/>
    </row>
    <row r="113" spans="1:7" ht="12.75">
      <c r="A113" s="169"/>
      <c r="B113" s="169"/>
      <c r="C113" s="169"/>
      <c r="D113" s="169"/>
      <c r="E113" s="176"/>
      <c r="F113" s="169"/>
      <c r="G113" s="169"/>
    </row>
    <row r="114" spans="1:7" ht="12.75">
      <c r="A114" s="169"/>
      <c r="B114" s="169"/>
      <c r="C114" s="169"/>
      <c r="D114" s="169"/>
      <c r="E114" s="176"/>
      <c r="F114" s="169"/>
      <c r="G114" s="169"/>
    </row>
    <row r="115" spans="1:7" ht="12.75">
      <c r="A115" s="169"/>
      <c r="B115" s="169"/>
      <c r="C115" s="169"/>
      <c r="D115" s="169"/>
      <c r="E115" s="176"/>
      <c r="F115" s="169"/>
      <c r="G115" s="169"/>
    </row>
    <row r="116" spans="1:7" ht="12.75">
      <c r="A116" s="169"/>
      <c r="B116" s="169"/>
      <c r="C116" s="169"/>
      <c r="D116" s="169"/>
      <c r="E116" s="176"/>
      <c r="F116" s="169"/>
      <c r="G116" s="169"/>
    </row>
    <row r="117" spans="1:7" ht="12.75">
      <c r="A117" s="169"/>
      <c r="B117" s="169"/>
      <c r="C117" s="169"/>
      <c r="D117" s="169"/>
      <c r="E117" s="176"/>
      <c r="F117" s="169"/>
      <c r="G117" s="169"/>
    </row>
    <row r="118" spans="1:7" ht="12.75">
      <c r="A118" s="169"/>
      <c r="B118" s="169"/>
      <c r="C118" s="169"/>
      <c r="D118" s="169"/>
      <c r="E118" s="176"/>
      <c r="F118" s="169"/>
      <c r="G118" s="169"/>
    </row>
    <row r="119" spans="1:7" ht="12.75">
      <c r="A119" s="169"/>
      <c r="B119" s="169"/>
      <c r="C119" s="169"/>
      <c r="D119" s="169"/>
      <c r="E119" s="176"/>
      <c r="F119" s="169"/>
      <c r="G119" s="169"/>
    </row>
    <row r="120" spans="1:7" ht="12.75">
      <c r="A120" s="169"/>
      <c r="B120" s="169"/>
      <c r="C120" s="169"/>
      <c r="D120" s="169"/>
      <c r="E120" s="176"/>
      <c r="F120" s="169"/>
      <c r="G120" s="169"/>
    </row>
  </sheetData>
  <sheetProtection/>
  <mergeCells count="14">
    <mergeCell ref="A1:G1"/>
    <mergeCell ref="A3:B3"/>
    <mergeCell ref="A4:B4"/>
    <mergeCell ref="E4:G4"/>
    <mergeCell ref="C9:D9"/>
    <mergeCell ref="C43:D43"/>
    <mergeCell ref="C46:D46"/>
    <mergeCell ref="C35:D35"/>
    <mergeCell ref="C14:D14"/>
    <mergeCell ref="C16:D16"/>
    <mergeCell ref="C21:D21"/>
    <mergeCell ref="C22:D22"/>
    <mergeCell ref="C24:D24"/>
    <mergeCell ref="C28:D28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drozd</cp:lastModifiedBy>
  <cp:lastPrinted>2016-11-29T03:11:44Z</cp:lastPrinted>
  <dcterms:created xsi:type="dcterms:W3CDTF">2016-11-28T16:40:24Z</dcterms:created>
  <dcterms:modified xsi:type="dcterms:W3CDTF">2017-05-02T06:16:54Z</dcterms:modified>
  <cp:category/>
  <cp:version/>
  <cp:contentType/>
  <cp:contentStatus/>
</cp:coreProperties>
</file>