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ECE_O_UZEMI\_OPŽP_2017-2022_AOPK\_§FINAL_ZMENY\VAR_velikonocni\TUR_BUN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7" i="1"/>
  <c r="E15" i="1"/>
  <c r="E14" i="1"/>
  <c r="E12" i="1"/>
  <c r="E11" i="1"/>
  <c r="E9" i="1"/>
  <c r="E8" i="1"/>
  <c r="E6" i="1"/>
  <c r="E5" i="1"/>
  <c r="E3" i="1"/>
  <c r="F14" i="1" l="1"/>
  <c r="F11" i="1"/>
  <c r="F8" i="1"/>
  <c r="I19" i="1" l="1"/>
  <c r="I16" i="1"/>
  <c r="I13" i="1"/>
  <c r="I10" i="1"/>
  <c r="I7" i="1"/>
  <c r="I4" i="1"/>
  <c r="I20" i="1" l="1"/>
</calcChain>
</file>

<file path=xl/sharedStrings.xml><?xml version="1.0" encoding="utf-8"?>
<sst xmlns="http://schemas.openxmlformats.org/spreadsheetml/2006/main" count="63" uniqueCount="50">
  <si>
    <t>část zakázky</t>
  </si>
  <si>
    <t>č.opatření</t>
  </si>
  <si>
    <t>typ opatření</t>
  </si>
  <si>
    <t>plocha (ha)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</si>
  <si>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</si>
  <si>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</si>
  <si>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</si>
  <si>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</si>
  <si>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</si>
  <si>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</si>
  <si>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</si>
  <si>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</si>
  <si>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</si>
  <si>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</si>
  <si>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</si>
  <si>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</si>
  <si>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</si>
  <si>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</si>
  <si>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V-VII (15.7.2018)</t>
  </si>
  <si>
    <t>VIII-IX (15.9.2018)</t>
  </si>
  <si>
    <t>V-VII (15.7.2019)</t>
  </si>
  <si>
    <t>VIII-IX (15.9.2019)</t>
  </si>
  <si>
    <t>XI-III (31.3.2018)</t>
  </si>
  <si>
    <t>V-VII (15.7.2020)</t>
  </si>
  <si>
    <t>VIII-IX (15.9.2020)</t>
  </si>
  <si>
    <t>V-VII (15.7.2021)</t>
  </si>
  <si>
    <t>VIII-IX (15.9.2021)</t>
  </si>
  <si>
    <t>V-VII (15.7.2022)</t>
  </si>
  <si>
    <t>VIII-IX (15.9.2022)</t>
  </si>
  <si>
    <t>TUR-2017-001</t>
  </si>
  <si>
    <t>TUR-2018-001</t>
  </si>
  <si>
    <t>TUR-2019-001</t>
  </si>
  <si>
    <t>TUR-2020-001</t>
  </si>
  <si>
    <t>TUR-2021-001</t>
  </si>
  <si>
    <t>TUR-2022-001</t>
  </si>
  <si>
    <t>pokyny pro realizaci na dané ploše</t>
  </si>
  <si>
    <t>sečení křovinořezem, 20% rozsahu plochy ponechat bez zásahu formou roztroušené mozaiky</t>
  </si>
  <si>
    <t>sečení křovinořezem, 30% rozsahu plochy ponechat bez zásahu formou roztroušené mozaiky</t>
  </si>
  <si>
    <t>Likvidace invazních a expanzivních rostlin - výřez</t>
  </si>
  <si>
    <t xml:space="preserve">Sečení křovinořezem </t>
  </si>
  <si>
    <t>Likvidace invazních a expanzivních rostlin - aplikace herbicidu</t>
  </si>
  <si>
    <t>šetrná aplikace herbicidu na listovou plochu zmlazujících náletových dřevin, předpoklad výskytu na 50% plochy dotčené vyřezávkou</t>
  </si>
  <si>
    <t>šetrná aplikace herbicidu na listovou plochu zmlazujících náletových dřevin, předpoklad výskytu na 30% plochy dotčené vyřezávkou</t>
  </si>
  <si>
    <t>šetrná aplikace herbicidu na listovou plochu zmlazujících náletových dřevin, předpoklad výskytu na 15% plochy dotčené vyřezávkou</t>
  </si>
  <si>
    <t>šetrná aplikace herbicidu na listovou plochu zmlazujících náletových dřevin, předpoklad výskytu na 10% plochy dotčené vyřezávkou</t>
  </si>
  <si>
    <t>šetrná aplikace herbicidu na listovou plochu zmlazujících náletových dřevin, předpoklad výskytu na 5% plochy dotčené vyřezávkou</t>
  </si>
  <si>
    <t>Redukovaná plocha (ha)</t>
  </si>
  <si>
    <t>Cena za hektar redukované plochy (Kč vč. DPH)</t>
  </si>
  <si>
    <t>cena (Kč vč. DPH)</t>
  </si>
  <si>
    <t>odstranění náletu (do 10cm průměru kmene na řezné ploše pařezu), na 54% celkové rozlohy opatření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</si>
</sst>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9" fillId="2" borderId="13" xfId="0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right" vertical="center" wrapText="1"/>
    </xf>
    <xf numFmtId="0" fontId="7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right" vertical="center" wrapText="1"/>
    </xf>
    <xf numFmtId="0" fontId="1" fillId="0" borderId="15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right" vertical="center" wrapText="1"/>
    </xf>
    <xf numFmtId="0" fontId="2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right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="70" zoomScaleNormal="70" workbookViewId="0">
      <selection activeCell="C17" sqref="C17"/>
    </sheetView>
  </sheetViews>
  <sheetFormatPr defaultRowHeight="14.4" x14ac:dyDescent="0.3"/>
  <cols>
    <col min="1" max="1" width="17.5546875" customWidth="1"/>
    <col min="2" max="2" width="22.88671875" customWidth="1"/>
    <col min="3" max="3" width="29.6640625" customWidth="1"/>
    <col min="4" max="4" width="9.88671875" customWidth="1"/>
    <col min="5" max="5" width="14.109375" customWidth="1"/>
    <col min="6" max="6" width="43" style="26" customWidth="1"/>
    <col min="7" max="7" width="34.5546875" customWidth="1"/>
    <col min="8" max="9" width="16.88671875" customWidth="1"/>
  </cols>
  <sheetData>
    <row r="1" spans="1:9" ht="15" thickBot="1" x14ac:dyDescent="0.35"/>
    <row r="2" spans="1:9" ht="42" customHeight="1" thickBot="1" x14ac:dyDescent="0.35">
      <c r="A2" s="1" t="s">
        <v>0</v>
      </c>
      <c r="B2" s="14" t="s">
        <v>1</v>
      </c>
      <c r="C2" s="14" t="s">
        <v>2</v>
      </c>
      <c r="D2" s="35" t="s">
        <v>3</v>
      </c>
      <c r="E2" s="36" t="s">
        <v>46</v>
      </c>
      <c r="F2" s="27" t="s">
        <v>35</v>
      </c>
      <c r="G2" s="14" t="s">
        <v>4</v>
      </c>
      <c r="H2" s="37" t="s">
        <v>47</v>
      </c>
      <c r="I2" s="37" t="s">
        <v>48</v>
      </c>
    </row>
    <row r="3" spans="1:9" ht="73.95" customHeight="1" thickBot="1" x14ac:dyDescent="0.35">
      <c r="A3" s="45" t="s">
        <v>5</v>
      </c>
      <c r="B3" s="46" t="s">
        <v>29</v>
      </c>
      <c r="C3" s="47" t="s">
        <v>38</v>
      </c>
      <c r="D3" s="46">
        <v>1.3227</v>
      </c>
      <c r="E3" s="48">
        <f>D3*0.54</f>
        <v>0.71425800000000006</v>
      </c>
      <c r="F3" s="49" t="s">
        <v>49</v>
      </c>
      <c r="G3" s="50" t="s">
        <v>22</v>
      </c>
      <c r="H3" s="47"/>
      <c r="I3" s="47"/>
    </row>
    <row r="4" spans="1:9" ht="15" thickBot="1" x14ac:dyDescent="0.35">
      <c r="A4" s="51"/>
      <c r="B4" s="52"/>
      <c r="C4" s="53"/>
      <c r="D4" s="54"/>
      <c r="E4" s="54"/>
      <c r="F4" s="55"/>
      <c r="G4" s="53" t="s">
        <v>11</v>
      </c>
      <c r="H4" s="56"/>
      <c r="I4" s="56">
        <f>SUM(I3:I3)</f>
        <v>0</v>
      </c>
    </row>
    <row r="5" spans="1:9" ht="45.6" customHeight="1" thickBot="1" x14ac:dyDescent="0.35">
      <c r="A5" s="43" t="s">
        <v>6</v>
      </c>
      <c r="B5" s="21" t="s">
        <v>30</v>
      </c>
      <c r="C5" s="15" t="s">
        <v>39</v>
      </c>
      <c r="D5" s="16">
        <v>1.3227</v>
      </c>
      <c r="E5" s="16">
        <f>D5*0.8</f>
        <v>1.05816</v>
      </c>
      <c r="F5" s="28" t="s">
        <v>36</v>
      </c>
      <c r="G5" s="15" t="s">
        <v>18</v>
      </c>
      <c r="H5" s="23"/>
      <c r="I5" s="23"/>
    </row>
    <row r="6" spans="1:9" ht="55.2" customHeight="1" thickBot="1" x14ac:dyDescent="0.35">
      <c r="A6" s="44"/>
      <c r="B6" s="12" t="s">
        <v>30</v>
      </c>
      <c r="C6" s="15" t="s">
        <v>40</v>
      </c>
      <c r="D6" s="16">
        <v>1.3227</v>
      </c>
      <c r="E6" s="16">
        <f>D6*0.5</f>
        <v>0.66134999999999999</v>
      </c>
      <c r="F6" s="28" t="s">
        <v>41</v>
      </c>
      <c r="G6" s="15" t="s">
        <v>19</v>
      </c>
      <c r="H6" s="23"/>
      <c r="I6" s="23"/>
    </row>
    <row r="7" spans="1:9" ht="15" thickBot="1" x14ac:dyDescent="0.35">
      <c r="A7" s="42"/>
      <c r="B7" s="3"/>
      <c r="C7" s="4"/>
      <c r="D7" s="5"/>
      <c r="E7" s="5"/>
      <c r="F7" s="29"/>
      <c r="G7" s="4" t="s">
        <v>12</v>
      </c>
      <c r="H7" s="6"/>
      <c r="I7" s="6">
        <f>SUM(I5:I6)</f>
        <v>0</v>
      </c>
    </row>
    <row r="8" spans="1:9" ht="37.950000000000003" customHeight="1" thickBot="1" x14ac:dyDescent="0.35">
      <c r="A8" s="57" t="s">
        <v>7</v>
      </c>
      <c r="B8" s="58" t="s">
        <v>31</v>
      </c>
      <c r="C8" s="59" t="s">
        <v>39</v>
      </c>
      <c r="D8" s="46">
        <v>1.3227</v>
      </c>
      <c r="E8" s="60">
        <f>D8*0.8</f>
        <v>1.05816</v>
      </c>
      <c r="F8" s="61" t="str">
        <f>F5</f>
        <v>sečení křovinořezem, 20% rozsahu plochy ponechat bez zásahu formou roztroušené mozaiky</v>
      </c>
      <c r="G8" s="62" t="s">
        <v>20</v>
      </c>
      <c r="H8" s="63"/>
      <c r="I8" s="63"/>
    </row>
    <row r="9" spans="1:9" ht="60" customHeight="1" thickBot="1" x14ac:dyDescent="0.35">
      <c r="A9" s="64"/>
      <c r="B9" s="65" t="s">
        <v>31</v>
      </c>
      <c r="C9" s="59" t="s">
        <v>40</v>
      </c>
      <c r="D9" s="46">
        <v>1.3227</v>
      </c>
      <c r="E9" s="46">
        <f>D9*0.3</f>
        <v>0.39681</v>
      </c>
      <c r="F9" s="66" t="s">
        <v>42</v>
      </c>
      <c r="G9" s="67" t="s">
        <v>21</v>
      </c>
      <c r="H9" s="68"/>
      <c r="I9" s="68"/>
    </row>
    <row r="10" spans="1:9" s="7" customFormat="1" ht="15" thickBot="1" x14ac:dyDescent="0.35">
      <c r="A10" s="51"/>
      <c r="B10" s="52"/>
      <c r="C10" s="53"/>
      <c r="D10" s="54"/>
      <c r="E10" s="54"/>
      <c r="F10" s="55"/>
      <c r="G10" s="53" t="s">
        <v>13</v>
      </c>
      <c r="H10" s="56"/>
      <c r="I10" s="56">
        <f>SUM(I8:I9)</f>
        <v>0</v>
      </c>
    </row>
    <row r="11" spans="1:9" ht="48" customHeight="1" thickBot="1" x14ac:dyDescent="0.35">
      <c r="A11" s="43" t="s">
        <v>8</v>
      </c>
      <c r="B11" s="21" t="s">
        <v>32</v>
      </c>
      <c r="C11" s="15" t="s">
        <v>39</v>
      </c>
      <c r="D11" s="16">
        <v>1.3227</v>
      </c>
      <c r="E11" s="33">
        <f>D11*0.8</f>
        <v>1.05816</v>
      </c>
      <c r="F11" s="30" t="str">
        <f>F5</f>
        <v>sečení křovinořezem, 20% rozsahu plochy ponechat bez zásahu formou roztroušené mozaiky</v>
      </c>
      <c r="G11" s="22" t="s">
        <v>23</v>
      </c>
      <c r="H11" s="13"/>
      <c r="I11" s="13"/>
    </row>
    <row r="12" spans="1:9" ht="65.400000000000006" customHeight="1" thickBot="1" x14ac:dyDescent="0.35">
      <c r="A12" s="44"/>
      <c r="B12" s="12" t="s">
        <v>32</v>
      </c>
      <c r="C12" s="15" t="s">
        <v>40</v>
      </c>
      <c r="D12" s="16">
        <v>1.3227</v>
      </c>
      <c r="E12" s="16">
        <f>D12*0.15</f>
        <v>0.198405</v>
      </c>
      <c r="F12" s="28" t="s">
        <v>43</v>
      </c>
      <c r="G12" s="24" t="s">
        <v>24</v>
      </c>
      <c r="H12" s="2"/>
      <c r="I12" s="2"/>
    </row>
    <row r="13" spans="1:9" s="7" customFormat="1" ht="15" thickBot="1" x14ac:dyDescent="0.35">
      <c r="A13" s="42"/>
      <c r="B13" s="8"/>
      <c r="C13" s="4"/>
      <c r="D13" s="5"/>
      <c r="E13" s="5"/>
      <c r="F13" s="29"/>
      <c r="G13" s="4" t="s">
        <v>14</v>
      </c>
      <c r="H13" s="6"/>
      <c r="I13" s="6">
        <f>SUM(I11:I12)</f>
        <v>0</v>
      </c>
    </row>
    <row r="14" spans="1:9" ht="51.6" customHeight="1" thickBot="1" x14ac:dyDescent="0.35">
      <c r="A14" s="57" t="s">
        <v>9</v>
      </c>
      <c r="B14" s="58" t="s">
        <v>33</v>
      </c>
      <c r="C14" s="59" t="s">
        <v>39</v>
      </c>
      <c r="D14" s="46">
        <v>1.3227</v>
      </c>
      <c r="E14" s="69">
        <f>D14*0.8</f>
        <v>1.05816</v>
      </c>
      <c r="F14" s="70" t="str">
        <f>F5</f>
        <v>sečení křovinořezem, 20% rozsahu plochy ponechat bez zásahu formou roztroušené mozaiky</v>
      </c>
      <c r="G14" s="71" t="s">
        <v>25</v>
      </c>
      <c r="H14" s="63"/>
      <c r="I14" s="63"/>
    </row>
    <row r="15" spans="1:9" ht="61.95" customHeight="1" thickBot="1" x14ac:dyDescent="0.35">
      <c r="A15" s="64"/>
      <c r="B15" s="65" t="s">
        <v>33</v>
      </c>
      <c r="C15" s="59" t="s">
        <v>40</v>
      </c>
      <c r="D15" s="46">
        <v>1.3227</v>
      </c>
      <c r="E15" s="46">
        <f>D15*0.1</f>
        <v>0.13227</v>
      </c>
      <c r="F15" s="66" t="s">
        <v>44</v>
      </c>
      <c r="G15" s="72" t="s">
        <v>26</v>
      </c>
      <c r="H15" s="68"/>
      <c r="I15" s="68"/>
    </row>
    <row r="16" spans="1:9" s="7" customFormat="1" ht="15" thickBot="1" x14ac:dyDescent="0.35">
      <c r="A16" s="73"/>
      <c r="B16" s="52"/>
      <c r="C16" s="53"/>
      <c r="D16" s="54"/>
      <c r="E16" s="54"/>
      <c r="F16" s="55"/>
      <c r="G16" s="53" t="s">
        <v>15</v>
      </c>
      <c r="H16" s="56"/>
      <c r="I16" s="56">
        <f>SUM(I14:I15)</f>
        <v>0</v>
      </c>
    </row>
    <row r="17" spans="1:9" s="7" customFormat="1" ht="49.2" customHeight="1" thickBot="1" x14ac:dyDescent="0.35">
      <c r="A17" s="39" t="s">
        <v>16</v>
      </c>
      <c r="B17" s="12" t="s">
        <v>34</v>
      </c>
      <c r="C17" s="15" t="s">
        <v>39</v>
      </c>
      <c r="D17" s="16">
        <v>1.3227</v>
      </c>
      <c r="E17" s="33">
        <f>D17*0.8</f>
        <v>1.05816</v>
      </c>
      <c r="F17" s="30" t="s">
        <v>37</v>
      </c>
      <c r="G17" s="22" t="s">
        <v>27</v>
      </c>
      <c r="H17" s="20"/>
      <c r="I17" s="20"/>
    </row>
    <row r="18" spans="1:9" s="7" customFormat="1" ht="46.95" customHeight="1" thickBot="1" x14ac:dyDescent="0.35">
      <c r="A18" s="40"/>
      <c r="B18" s="12" t="s">
        <v>34</v>
      </c>
      <c r="C18" s="15" t="s">
        <v>40</v>
      </c>
      <c r="D18" s="16">
        <v>1.3227</v>
      </c>
      <c r="E18" s="16">
        <f>D18*0.05</f>
        <v>6.6134999999999999E-2</v>
      </c>
      <c r="F18" s="28" t="s">
        <v>45</v>
      </c>
      <c r="G18" s="24" t="s">
        <v>28</v>
      </c>
      <c r="H18" s="25"/>
      <c r="I18" s="25"/>
    </row>
    <row r="19" spans="1:9" s="7" customFormat="1" ht="18" customHeight="1" thickBot="1" x14ac:dyDescent="0.35">
      <c r="A19" s="41"/>
      <c r="B19" s="19"/>
      <c r="C19" s="17"/>
      <c r="D19" s="18"/>
      <c r="E19" s="18"/>
      <c r="F19" s="31"/>
      <c r="G19" s="17" t="s">
        <v>17</v>
      </c>
      <c r="H19" s="17"/>
      <c r="I19" s="17">
        <f>SUM(I17:I18)</f>
        <v>0</v>
      </c>
    </row>
    <row r="20" spans="1:9" s="11" customFormat="1" ht="23.25" customHeight="1" thickBot="1" x14ac:dyDescent="0.35">
      <c r="A20" s="38"/>
      <c r="B20" s="38"/>
      <c r="C20" s="38"/>
      <c r="D20" s="38"/>
      <c r="E20" s="34"/>
      <c r="F20" s="32"/>
      <c r="G20" s="9" t="s">
        <v>10</v>
      </c>
      <c r="H20" s="10"/>
      <c r="I20" s="10">
        <f>SUM(I16,I13,I10,I7,I4,I19)</f>
        <v>0</v>
      </c>
    </row>
  </sheetData>
  <mergeCells count="7">
    <mergeCell ref="A20:D20"/>
    <mergeCell ref="A17:A19"/>
    <mergeCell ref="A14:A16"/>
    <mergeCell ref="A3:A4"/>
    <mergeCell ref="A5:A7"/>
    <mergeCell ref="A8:A10"/>
    <mergeCell ref="A11:A1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2017-04-13T09:13:06Z</dcterms:modified>
</cp:coreProperties>
</file>