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77" lockStructure="1"/>
  <bookViews>
    <workbookView xWindow="-15" yWindow="-15" windowWidth="14820" windowHeight="120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1" i="1" l="1"/>
  <c r="H31" i="1" s="1"/>
  <c r="E22" i="1"/>
  <c r="E24" i="1"/>
  <c r="F22" i="1" l="1"/>
  <c r="H22" i="1" s="1"/>
  <c r="F24" i="1"/>
  <c r="H24" i="1" s="1"/>
  <c r="F25" i="1"/>
  <c r="H25" i="1" l="1"/>
  <c r="F23" i="1" l="1"/>
  <c r="H23" i="1" s="1"/>
  <c r="F26" i="1" l="1"/>
  <c r="H26" i="1" s="1"/>
  <c r="F21" i="1" l="1"/>
  <c r="H21" i="1" s="1"/>
  <c r="F15" i="1"/>
  <c r="H15" i="1" s="1"/>
  <c r="F12" i="1" l="1"/>
  <c r="H12" i="1" s="1"/>
  <c r="F9" i="1" l="1"/>
  <c r="H9" i="1" s="1"/>
  <c r="F33" i="1"/>
  <c r="H33" i="1" s="1"/>
  <c r="F29" i="1"/>
  <c r="H29" i="1" s="1"/>
  <c r="F28" i="1"/>
  <c r="H28" i="1" s="1"/>
  <c r="F19" i="1"/>
  <c r="H19" i="1" s="1"/>
  <c r="F18" i="1"/>
  <c r="H18" i="1" s="1"/>
  <c r="F16" i="1"/>
  <c r="H16" i="1" s="1"/>
  <c r="F14" i="1"/>
  <c r="H14" i="1" s="1"/>
  <c r="F11" i="1"/>
  <c r="H11" i="1" s="1"/>
  <c r="F35" i="1" l="1"/>
  <c r="H36" i="1"/>
  <c r="H39" i="1" l="1"/>
  <c r="H42" i="1"/>
  <c r="F38" i="1"/>
  <c r="F41" i="1"/>
  <c r="F49" i="1" s="1"/>
  <c r="H49" i="1" s="1"/>
</calcChain>
</file>

<file path=xl/sharedStrings.xml><?xml version="1.0" encoding="utf-8"?>
<sst xmlns="http://schemas.openxmlformats.org/spreadsheetml/2006/main" count="67" uniqueCount="54">
  <si>
    <t>Druh požadovaných služeb</t>
  </si>
  <si>
    <t>Jednotka</t>
  </si>
  <si>
    <t>Cena / jednotka</t>
  </si>
  <si>
    <t>Počet jednotek</t>
  </si>
  <si>
    <t>Cena bez DPH</t>
  </si>
  <si>
    <t xml:space="preserve"> DPH</t>
  </si>
  <si>
    <t>Cena vč. DPH</t>
  </si>
  <si>
    <t>za měsíc</t>
  </si>
  <si>
    <t>za 1 prům. měsíc</t>
  </si>
  <si>
    <t>(v %)</t>
  </si>
  <si>
    <t>1 SIM</t>
  </si>
  <si>
    <t>1 minuta</t>
  </si>
  <si>
    <t>1 SMS</t>
  </si>
  <si>
    <t>1 MMS</t>
  </si>
  <si>
    <t>1 instalace</t>
  </si>
  <si>
    <t>NABÍDKOVÁ CENA ZA JEDEN MĚSÍC BEZ  DPH</t>
  </si>
  <si>
    <t>NABÍDKOVÁ CENA ZA JEDEN MĚSÍC VČETNĚ DPH</t>
  </si>
  <si>
    <t>(v Kč bez DPH)</t>
  </si>
  <si>
    <t>» volání do hlasové schránky</t>
  </si>
  <si>
    <t>» odeslání 1 SMS</t>
  </si>
  <si>
    <t>» odeslání 1 MMS</t>
  </si>
  <si>
    <t>» odeslání 1 SMS z aplikace</t>
  </si>
  <si>
    <t xml:space="preserve">Uchazeč veškeré poskytované slevy či bonusy započte do jednotkových cen uvedených ve sloupci C (modře označené buňky). </t>
  </si>
  <si>
    <t>» do mobilních a pevných sítí v ČR</t>
  </si>
  <si>
    <t>NABÍDKOVÁ CENA ZA CELOU DOBU PLNĚNÍ (12 měsíců) BEZ DPH</t>
  </si>
  <si>
    <t>NABÍDKOVÁ CENA ZA CELOU DOBU PLNĚNÍ (12 měsíců) VČETNĚ DPH</t>
  </si>
  <si>
    <t>NABÍDKOVÁ CENA ZA CELOU DOBU PLNĚNÍ (48 měsíců) BEZ DPH</t>
  </si>
  <si>
    <t>NABÍDKOVÁ CENA ZA CELOU DOBU PLNĚNÍ (48 měsíců) VČETNĚ DPH</t>
  </si>
  <si>
    <t>Uchazeč vyplní či upraví pouze modře označené buňky, obsah a vzorce ostatních buňek nesmí upravovat.</t>
  </si>
  <si>
    <t>hodnota zakázky celkem</t>
  </si>
  <si>
    <t>» měsíční paušál bez volných minut a SMS</t>
  </si>
  <si>
    <t>» měsíční paušál bez volných minut a SMS pro GSM brány</t>
  </si>
  <si>
    <t>» do mobilních sítí v ČR přes GSM brány</t>
  </si>
  <si>
    <t>» měs. poplatek za tarif pro hromadné rozesílání SMS</t>
  </si>
  <si>
    <t xml:space="preserve">řádek </t>
  </si>
  <si>
    <t>1. Hlasový tarif s neomezeným vnitrostátním provozem (hlas,SMS)</t>
  </si>
  <si>
    <t>» měsíční paušál s neomezeným vnitrostátním provozem (tarifikace 1+1s)</t>
  </si>
  <si>
    <r>
      <t>2. Hlasový tarif bez volných minut a SMS</t>
    </r>
    <r>
      <rPr>
        <sz val="9"/>
        <rFont val="Arial"/>
        <family val="2"/>
        <charset val="238"/>
      </rPr>
      <t xml:space="preserve"> (volání v rámci VPS zdarma, tarifikace 1+1s)</t>
    </r>
  </si>
  <si>
    <t xml:space="preserve"> - vnitrostání odchozí hovory k tarifu bez volných minut a SMS</t>
  </si>
  <si>
    <t>» měsíční paušál pro přednostní volání v síti</t>
  </si>
  <si>
    <t xml:space="preserve">Příloha č. 2: Objemy služeb a specifikace cen </t>
  </si>
  <si>
    <t>5. Hromadného rozesílání SMS</t>
  </si>
  <si>
    <t>6. Přednostní volání v síti</t>
  </si>
  <si>
    <t>3. Služby SMS, MMS</t>
  </si>
  <si>
    <t>» měsíční paušál - datové služby k hlasovému tarifu FUP ne nižší než 1,5GB</t>
  </si>
  <si>
    <t>» měsíční paušál - datové služby k hlasovému tarifu FUP ne nižší než 3GB</t>
  </si>
  <si>
    <t>» měsíční paušál - datové karty pro NTB, tablety FUP ne nižší než 3GB</t>
  </si>
  <si>
    <t>» měsíční paušál - datové karty pro NTB, tablety FUP ne nižší než 30GB</t>
  </si>
  <si>
    <t xml:space="preserve">Příloha č. 2 k ZD  "Poskytování mobilních telekomunikačních služeb pro resort MŽP"     </t>
  </si>
  <si>
    <t>6. Ostatní poplatky</t>
  </si>
  <si>
    <r>
      <t xml:space="preserve">» měsíční paušál pro speciální telekomunikační zařízení (GPRS/EDGE) (1-100)MB FUP </t>
    </r>
    <r>
      <rPr>
        <sz val="10"/>
        <color rgb="FFFF0000"/>
        <rFont val="Arial"/>
        <family val="2"/>
        <charset val="238"/>
      </rPr>
      <t>ne nižší než</t>
    </r>
    <r>
      <rPr>
        <sz val="10"/>
        <rFont val="Arial"/>
        <family val="2"/>
        <charset val="238"/>
      </rPr>
      <t xml:space="preserve"> 100MB</t>
    </r>
  </si>
  <si>
    <r>
      <t>» měsíční paušál pro speciální telekomunikační zařízení (GPRS/EDGE) do 1MB FUP</t>
    </r>
    <r>
      <rPr>
        <sz val="10"/>
        <color rgb="FFFF0000"/>
        <rFont val="Arial"/>
        <family val="2"/>
        <charset val="238"/>
      </rPr>
      <t xml:space="preserve"> ne nižší než </t>
    </r>
    <r>
      <rPr>
        <sz val="10"/>
        <rFont val="Arial"/>
        <family val="2"/>
        <charset val="238"/>
      </rPr>
      <t>1MB</t>
    </r>
  </si>
  <si>
    <t xml:space="preserve">4. Datové tarify </t>
  </si>
  <si>
    <t>» ostatní případné poplatky (nutno popsat v nabídce)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</si>
</sst>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4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49" fontId="3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>
      <protection hidden="1"/>
    </xf>
    <xf numFmtId="0" fontId="0" fillId="0" borderId="0" xfId="0" applyFill="1" applyBorder="1" applyProtection="1"/>
    <xf numFmtId="0" fontId="0" fillId="0" borderId="0" xfId="0" applyFill="1" applyBorder="1"/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3" fillId="5" borderId="0" xfId="0" applyFont="1" applyFill="1" applyBorder="1" applyAlignment="1" applyProtection="1">
      <alignment horizontal="center"/>
    </xf>
    <xf numFmtId="49" fontId="3" fillId="5" borderId="0" xfId="0" applyNumberFormat="1" applyFont="1" applyFill="1" applyBorder="1" applyAlignment="1" applyProtection="1">
      <alignment horizontal="center"/>
    </xf>
    <xf numFmtId="164" fontId="3" fillId="5" borderId="0" xfId="0" applyNumberFormat="1" applyFont="1" applyFill="1" applyBorder="1" applyAlignment="1" applyProtection="1">
      <alignment horizontal="center"/>
    </xf>
    <xf numFmtId="164" fontId="5" fillId="5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0" xfId="0" applyFont="1"/>
    <xf numFmtId="164" fontId="4" fillId="5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/>
    </xf>
    <xf numFmtId="8" fontId="2" fillId="0" borderId="0" xfId="0" applyNumberFormat="1" applyFont="1" applyFill="1" applyBorder="1" applyAlignment="1" applyProtection="1">
      <alignment horizontal="center"/>
    </xf>
    <xf numFmtId="8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3" fontId="3" fillId="4" borderId="1" xfId="0" applyNumberFormat="1" applyFont="1" applyFill="1" applyBorder="1" applyAlignment="1" applyProtection="1">
      <alignment horizontal="center"/>
    </xf>
    <xf numFmtId="3" fontId="0" fillId="0" borderId="0" xfId="0" applyNumberFormat="1" applyFill="1" applyProtection="1">
      <protection hidden="1"/>
    </xf>
    <xf numFmtId="49" fontId="3" fillId="0" borderId="1" xfId="0" applyNumberFormat="1" applyFont="1" applyFill="1" applyBorder="1" applyProtection="1"/>
    <xf numFmtId="1" fontId="3" fillId="0" borderId="1" xfId="0" applyNumberFormat="1" applyFont="1" applyFill="1" applyBorder="1" applyAlignment="1" applyProtection="1">
      <alignment horizontal="right"/>
    </xf>
    <xf numFmtId="1" fontId="2" fillId="4" borderId="1" xfId="0" applyNumberFormat="1" applyFont="1" applyFill="1" applyBorder="1" applyAlignment="1" applyProtection="1">
      <alignment horizontal="center"/>
    </xf>
    <xf numFmtId="1" fontId="3" fillId="4" borderId="1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Protection="1"/>
    <xf numFmtId="49" fontId="2" fillId="3" borderId="1" xfId="0" applyNumberFormat="1" applyFont="1" applyFill="1" applyBorder="1" applyAlignment="1" applyProtection="1">
      <alignment horizontal="center"/>
    </xf>
    <xf numFmtId="0" fontId="2" fillId="4" borderId="1" xfId="0" applyFont="1" applyFill="1" applyBorder="1" applyProtection="1"/>
    <xf numFmtId="0" fontId="3" fillId="4" borderId="1" xfId="0" applyFont="1" applyFill="1" applyBorder="1" applyAlignment="1" applyProtection="1">
      <alignment horizontal="center"/>
    </xf>
    <xf numFmtId="49" fontId="3" fillId="4" borderId="1" xfId="0" applyNumberFormat="1" applyFont="1" applyFill="1" applyBorder="1" applyAlignment="1" applyProtection="1">
      <alignment horizontal="center"/>
    </xf>
    <xf numFmtId="0" fontId="4" fillId="0" borderId="1" xfId="0" applyFont="1" applyBorder="1" applyProtection="1"/>
    <xf numFmtId="1" fontId="3" fillId="0" borderId="7" xfId="0" applyNumberFormat="1" applyFont="1" applyFill="1" applyBorder="1" applyAlignment="1" applyProtection="1">
      <alignment horizontal="right"/>
    </xf>
    <xf numFmtId="49" fontId="3" fillId="0" borderId="7" xfId="0" applyNumberFormat="1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44" fontId="3" fillId="2" borderId="7" xfId="0" applyNumberFormat="1" applyFont="1" applyFill="1" applyBorder="1" applyAlignment="1" applyProtection="1">
      <alignment horizontal="center"/>
      <protection locked="0"/>
    </xf>
    <xf numFmtId="3" fontId="3" fillId="0" borderId="7" xfId="0" applyNumberFormat="1" applyFont="1" applyFill="1" applyBorder="1" applyAlignment="1" applyProtection="1">
      <alignment horizontal="right"/>
    </xf>
    <xf numFmtId="164" fontId="3" fillId="0" borderId="7" xfId="0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Protection="1"/>
    <xf numFmtId="0" fontId="2" fillId="5" borderId="0" xfId="0" applyFont="1" applyFill="1" applyBorder="1" applyProtection="1"/>
    <xf numFmtId="0" fontId="3" fillId="5" borderId="2" xfId="0" applyFont="1" applyFill="1" applyBorder="1" applyProtection="1"/>
    <xf numFmtId="0" fontId="3" fillId="5" borderId="2" xfId="0" applyFont="1" applyFill="1" applyBorder="1" applyAlignment="1" applyProtection="1">
      <alignment horizontal="center"/>
    </xf>
    <xf numFmtId="49" fontId="3" fillId="5" borderId="2" xfId="0" applyNumberFormat="1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 applyProtection="1">
      <alignment horizontal="center"/>
    </xf>
    <xf numFmtId="8" fontId="2" fillId="5" borderId="11" xfId="0" applyNumberFormat="1" applyFont="1" applyFill="1" applyBorder="1" applyAlignment="1" applyProtection="1">
      <alignment horizontal="center"/>
    </xf>
    <xf numFmtId="8" fontId="3" fillId="5" borderId="12" xfId="0" applyNumberFormat="1" applyFont="1" applyFill="1" applyBorder="1" applyAlignment="1" applyProtection="1">
      <alignment horizontal="center"/>
    </xf>
    <xf numFmtId="164" fontId="3" fillId="5" borderId="12" xfId="0" applyNumberFormat="1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164" fontId="2" fillId="5" borderId="12" xfId="0" applyNumberFormat="1" applyFont="1" applyFill="1" applyBorder="1" applyAlignment="1" applyProtection="1">
      <alignment horizontal="center"/>
    </xf>
    <xf numFmtId="0" fontId="3" fillId="5" borderId="13" xfId="0" applyFont="1" applyFill="1" applyBorder="1" applyProtection="1"/>
    <xf numFmtId="0" fontId="3" fillId="5" borderId="13" xfId="0" applyFont="1" applyFill="1" applyBorder="1" applyAlignment="1" applyProtection="1">
      <alignment horizontal="center"/>
    </xf>
    <xf numFmtId="49" fontId="3" fillId="5" borderId="13" xfId="0" applyNumberFormat="1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5" xfId="0" applyFill="1" applyBorder="1"/>
    <xf numFmtId="0" fontId="0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49" fontId="3" fillId="5" borderId="6" xfId="0" applyNumberFormat="1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49" fontId="3" fillId="5" borderId="9" xfId="0" applyNumberFormat="1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center"/>
    </xf>
    <xf numFmtId="1" fontId="3" fillId="6" borderId="1" xfId="0" applyNumberFormat="1" applyFont="1" applyFill="1" applyBorder="1" applyAlignment="1" applyProtection="1">
      <alignment horizontal="right"/>
    </xf>
    <xf numFmtId="0" fontId="8" fillId="0" borderId="1" xfId="0" applyFont="1" applyBorder="1" applyProtection="1"/>
    <xf numFmtId="49" fontId="9" fillId="3" borderId="1" xfId="0" applyNumberFormat="1" applyFont="1" applyFill="1" applyBorder="1" applyProtection="1"/>
    <xf numFmtId="49" fontId="10" fillId="0" borderId="7" xfId="0" applyNumberFormat="1" applyFont="1" applyFill="1" applyBorder="1" applyProtection="1"/>
    <xf numFmtId="1" fontId="2" fillId="6" borderId="1" xfId="0" applyNumberFormat="1" applyFont="1" applyFill="1" applyBorder="1" applyAlignment="1" applyProtection="1">
      <alignment horizontal="center"/>
    </xf>
    <xf numFmtId="1" fontId="3" fillId="6" borderId="7" xfId="0" applyNumberFormat="1" applyFont="1" applyFill="1" applyBorder="1" applyAlignment="1" applyProtection="1">
      <alignment horizontal="right"/>
    </xf>
    <xf numFmtId="0" fontId="3" fillId="5" borderId="6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 textRotation="90"/>
    </xf>
    <xf numFmtId="0" fontId="0" fillId="5" borderId="9" xfId="0" applyFont="1" applyFill="1" applyBorder="1" applyAlignment="1" applyProtection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="85" zoomScaleNormal="85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B36" sqref="B36"/>
    </sheetView>
  </sheetViews>
  <sheetFormatPr defaultRowHeight="15" x14ac:dyDescent="0.25"/>
  <cols>
    <col min="1" max="1" width="3.28515625" customWidth="1"/>
    <col min="2" max="2" width="87.140625" customWidth="1"/>
    <col min="3" max="3" width="9.5703125" bestFit="1" customWidth="1"/>
    <col min="4" max="4" width="13.5703125" customWidth="1"/>
    <col min="5" max="5" width="13.28515625" bestFit="1" customWidth="1"/>
    <col min="6" max="6" width="17.85546875" customWidth="1"/>
    <col min="7" max="7" width="4.7109375" customWidth="1"/>
    <col min="8" max="8" width="15.42578125" customWidth="1"/>
    <col min="9" max="9" width="7.7109375" style="15" customWidth="1"/>
  </cols>
  <sheetData>
    <row r="1" spans="1:9" x14ac:dyDescent="0.25">
      <c r="B1" s="2"/>
      <c r="C1" s="9" t="s">
        <v>48</v>
      </c>
      <c r="D1" s="2"/>
      <c r="G1" s="5"/>
      <c r="H1" s="5"/>
      <c r="I1" s="33"/>
    </row>
    <row r="2" spans="1:9" x14ac:dyDescent="0.25">
      <c r="B2" s="2"/>
      <c r="C2" s="2"/>
      <c r="D2" s="2"/>
      <c r="E2" s="2"/>
      <c r="G2" s="9"/>
      <c r="I2" s="33"/>
    </row>
    <row r="3" spans="1:9" ht="14.25" customHeight="1" x14ac:dyDescent="0.3">
      <c r="B3" s="3" t="s">
        <v>40</v>
      </c>
      <c r="C3" s="4"/>
      <c r="D3" s="5"/>
      <c r="E3" s="4"/>
      <c r="F3" s="4"/>
      <c r="G3" s="5"/>
      <c r="H3" s="4"/>
      <c r="I3" s="13"/>
    </row>
    <row r="4" spans="1:9" hidden="1" x14ac:dyDescent="0.25">
      <c r="B4" s="4"/>
      <c r="C4" s="4"/>
      <c r="D4" s="5"/>
      <c r="E4" s="4"/>
      <c r="F4" s="4"/>
      <c r="G4" s="5"/>
      <c r="H4" s="4"/>
      <c r="I4" s="13"/>
    </row>
    <row r="5" spans="1:9" ht="15.75" thickBot="1" x14ac:dyDescent="0.3">
      <c r="B5" s="4"/>
      <c r="C5" s="4"/>
      <c r="D5" s="9"/>
      <c r="E5" s="37"/>
      <c r="F5" s="4"/>
      <c r="G5" s="9"/>
      <c r="H5" s="4"/>
      <c r="I5" s="13"/>
    </row>
    <row r="6" spans="1:9" x14ac:dyDescent="0.25">
      <c r="A6" s="89" t="s">
        <v>34</v>
      </c>
      <c r="B6" s="86" t="s">
        <v>0</v>
      </c>
      <c r="C6" s="86" t="s">
        <v>1</v>
      </c>
      <c r="D6" s="74" t="s">
        <v>2</v>
      </c>
      <c r="E6" s="75" t="s">
        <v>3</v>
      </c>
      <c r="F6" s="75" t="s">
        <v>4</v>
      </c>
      <c r="G6" s="75" t="s">
        <v>5</v>
      </c>
      <c r="H6" s="76" t="s">
        <v>6</v>
      </c>
      <c r="I6" s="27"/>
    </row>
    <row r="7" spans="1:9" x14ac:dyDescent="0.25">
      <c r="A7" s="90"/>
      <c r="B7" s="87"/>
      <c r="C7" s="88"/>
      <c r="D7" s="77" t="s">
        <v>17</v>
      </c>
      <c r="E7" s="78" t="s">
        <v>7</v>
      </c>
      <c r="F7" s="78" t="s">
        <v>8</v>
      </c>
      <c r="G7" s="78" t="s">
        <v>9</v>
      </c>
      <c r="H7" s="79" t="s">
        <v>8</v>
      </c>
      <c r="I7" s="27"/>
    </row>
    <row r="8" spans="1:9" x14ac:dyDescent="0.25">
      <c r="A8" s="40"/>
      <c r="B8" s="42" t="s">
        <v>35</v>
      </c>
      <c r="C8" s="35"/>
      <c r="D8" s="43"/>
      <c r="E8" s="35"/>
      <c r="F8" s="43"/>
      <c r="G8" s="43"/>
      <c r="H8" s="43"/>
      <c r="I8" s="34"/>
    </row>
    <row r="9" spans="1:9" x14ac:dyDescent="0.25">
      <c r="A9" s="39">
        <v>1</v>
      </c>
      <c r="B9" s="38" t="s">
        <v>36</v>
      </c>
      <c r="C9" s="6" t="s">
        <v>10</v>
      </c>
      <c r="D9" s="1">
        <v>0</v>
      </c>
      <c r="E9" s="8">
        <v>965</v>
      </c>
      <c r="F9" s="7">
        <f>D9*E9</f>
        <v>0</v>
      </c>
      <c r="G9" s="22">
        <v>21</v>
      </c>
      <c r="H9" s="7">
        <f>F9*(1+G9/100)</f>
        <v>0</v>
      </c>
      <c r="I9" s="32"/>
    </row>
    <row r="10" spans="1:9" x14ac:dyDescent="0.25">
      <c r="A10" s="40"/>
      <c r="B10" s="42" t="s">
        <v>37</v>
      </c>
      <c r="C10" s="35"/>
      <c r="D10" s="43"/>
      <c r="E10" s="35"/>
      <c r="F10" s="43"/>
      <c r="G10" s="43"/>
      <c r="H10" s="43"/>
      <c r="I10" s="34"/>
    </row>
    <row r="11" spans="1:9" x14ac:dyDescent="0.25">
      <c r="A11" s="39">
        <v>2</v>
      </c>
      <c r="B11" s="38" t="s">
        <v>30</v>
      </c>
      <c r="C11" s="6" t="s">
        <v>10</v>
      </c>
      <c r="D11" s="1">
        <v>0</v>
      </c>
      <c r="E11" s="8">
        <v>2127</v>
      </c>
      <c r="F11" s="7">
        <f>D11*E11</f>
        <v>0</v>
      </c>
      <c r="G11" s="22">
        <v>21</v>
      </c>
      <c r="H11" s="7">
        <f>F11*(1+G11/100)</f>
        <v>0</v>
      </c>
      <c r="I11" s="32"/>
    </row>
    <row r="12" spans="1:9" x14ac:dyDescent="0.25">
      <c r="A12" s="39">
        <v>3</v>
      </c>
      <c r="B12" s="38" t="s">
        <v>31</v>
      </c>
      <c r="C12" s="6" t="s">
        <v>10</v>
      </c>
      <c r="D12" s="1">
        <v>0</v>
      </c>
      <c r="E12" s="8">
        <v>71</v>
      </c>
      <c r="F12" s="7">
        <f>D12*E12</f>
        <v>0</v>
      </c>
      <c r="G12" s="22">
        <v>21</v>
      </c>
      <c r="H12" s="7">
        <f>F12*(1+G12/100)</f>
        <v>0</v>
      </c>
      <c r="I12" s="32"/>
    </row>
    <row r="13" spans="1:9" x14ac:dyDescent="0.25">
      <c r="A13" s="41"/>
      <c r="B13" s="44" t="s">
        <v>38</v>
      </c>
      <c r="C13" s="45"/>
      <c r="D13" s="46"/>
      <c r="E13" s="36"/>
      <c r="F13" s="46"/>
      <c r="G13" s="45"/>
      <c r="H13" s="46"/>
      <c r="I13" s="12"/>
    </row>
    <row r="14" spans="1:9" x14ac:dyDescent="0.25">
      <c r="A14" s="39">
        <v>4</v>
      </c>
      <c r="B14" s="38" t="s">
        <v>23</v>
      </c>
      <c r="C14" s="6" t="s">
        <v>11</v>
      </c>
      <c r="D14" s="1">
        <v>0</v>
      </c>
      <c r="E14" s="8">
        <v>462520</v>
      </c>
      <c r="F14" s="7">
        <f>D14*E14</f>
        <v>0</v>
      </c>
      <c r="G14" s="22">
        <v>21</v>
      </c>
      <c r="H14" s="7">
        <f>F14*(1+G14/100)</f>
        <v>0</v>
      </c>
      <c r="I14" s="32"/>
    </row>
    <row r="15" spans="1:9" x14ac:dyDescent="0.25">
      <c r="A15" s="39">
        <v>5</v>
      </c>
      <c r="B15" s="38" t="s">
        <v>32</v>
      </c>
      <c r="C15" s="6" t="s">
        <v>11</v>
      </c>
      <c r="D15" s="1">
        <v>0</v>
      </c>
      <c r="E15" s="8">
        <v>70071</v>
      </c>
      <c r="F15" s="7">
        <f>D15*E15</f>
        <v>0</v>
      </c>
      <c r="G15" s="22">
        <v>21</v>
      </c>
      <c r="H15" s="7">
        <f>F15*(1+G15/100)</f>
        <v>0</v>
      </c>
      <c r="I15" s="32"/>
    </row>
    <row r="16" spans="1:9" x14ac:dyDescent="0.25">
      <c r="A16" s="39">
        <v>6</v>
      </c>
      <c r="B16" s="38" t="s">
        <v>18</v>
      </c>
      <c r="C16" s="6" t="s">
        <v>11</v>
      </c>
      <c r="D16" s="1">
        <v>0</v>
      </c>
      <c r="E16" s="8">
        <v>80</v>
      </c>
      <c r="F16" s="7">
        <f>D16*E16</f>
        <v>0</v>
      </c>
      <c r="G16" s="22">
        <v>21</v>
      </c>
      <c r="H16" s="7">
        <f>F16*(1+G16/100)</f>
        <v>0</v>
      </c>
      <c r="I16" s="32"/>
    </row>
    <row r="17" spans="1:9" x14ac:dyDescent="0.25">
      <c r="A17" s="40"/>
      <c r="B17" s="42" t="s">
        <v>43</v>
      </c>
      <c r="C17" s="35"/>
      <c r="D17" s="43"/>
      <c r="E17" s="35"/>
      <c r="F17" s="43"/>
      <c r="G17" s="43"/>
      <c r="H17" s="43"/>
      <c r="I17" s="34"/>
    </row>
    <row r="18" spans="1:9" x14ac:dyDescent="0.25">
      <c r="A18" s="39">
        <v>7</v>
      </c>
      <c r="B18" s="38" t="s">
        <v>19</v>
      </c>
      <c r="C18" s="6" t="s">
        <v>12</v>
      </c>
      <c r="D18" s="1">
        <v>0</v>
      </c>
      <c r="E18" s="8">
        <v>120048</v>
      </c>
      <c r="F18" s="7">
        <f>D18*E18</f>
        <v>0</v>
      </c>
      <c r="G18" s="22">
        <v>21</v>
      </c>
      <c r="H18" s="7">
        <f>F18*(1+G18/100)</f>
        <v>0</v>
      </c>
      <c r="I18" s="32"/>
    </row>
    <row r="19" spans="1:9" x14ac:dyDescent="0.25">
      <c r="A19" s="39">
        <v>8</v>
      </c>
      <c r="B19" s="38" t="s">
        <v>20</v>
      </c>
      <c r="C19" s="6" t="s">
        <v>13</v>
      </c>
      <c r="D19" s="1">
        <v>0</v>
      </c>
      <c r="E19" s="8">
        <v>737</v>
      </c>
      <c r="F19" s="7">
        <f>D19*E19</f>
        <v>0</v>
      </c>
      <c r="G19" s="22">
        <v>21</v>
      </c>
      <c r="H19" s="7">
        <f>F19*(1+G19/100)</f>
        <v>0</v>
      </c>
      <c r="I19" s="32"/>
    </row>
    <row r="20" spans="1:9" x14ac:dyDescent="0.25">
      <c r="A20" s="40"/>
      <c r="B20" s="42" t="s">
        <v>52</v>
      </c>
      <c r="C20" s="35"/>
      <c r="D20" s="43"/>
      <c r="E20" s="35"/>
      <c r="F20" s="43"/>
      <c r="G20" s="43"/>
      <c r="H20" s="43"/>
      <c r="I20" s="34"/>
    </row>
    <row r="21" spans="1:9" x14ac:dyDescent="0.25">
      <c r="A21" s="80">
        <v>9</v>
      </c>
      <c r="B21" s="81" t="s">
        <v>44</v>
      </c>
      <c r="C21" s="6" t="s">
        <v>10</v>
      </c>
      <c r="D21" s="1">
        <v>0</v>
      </c>
      <c r="E21" s="8">
        <v>160</v>
      </c>
      <c r="F21" s="7">
        <f t="shared" ref="F21" si="0">D21*E21</f>
        <v>0</v>
      </c>
      <c r="G21" s="22">
        <v>21</v>
      </c>
      <c r="H21" s="7">
        <f t="shared" ref="H21" si="1">F21*(1+G21/100)</f>
        <v>0</v>
      </c>
      <c r="I21" s="32"/>
    </row>
    <row r="22" spans="1:9" x14ac:dyDescent="0.25">
      <c r="A22" s="39">
        <v>10</v>
      </c>
      <c r="B22" s="47" t="s">
        <v>45</v>
      </c>
      <c r="C22" s="6" t="s">
        <v>10</v>
      </c>
      <c r="D22" s="1">
        <v>0</v>
      </c>
      <c r="E22" s="8">
        <f>2260-160</f>
        <v>2100</v>
      </c>
      <c r="F22" s="7">
        <f t="shared" ref="F22" si="2">D22*E22</f>
        <v>0</v>
      </c>
      <c r="G22" s="22">
        <v>21</v>
      </c>
      <c r="H22" s="7">
        <f t="shared" ref="H22" si="3">F22*(1+G22/100)</f>
        <v>0</v>
      </c>
      <c r="I22" s="32"/>
    </row>
    <row r="23" spans="1:9" x14ac:dyDescent="0.25">
      <c r="A23" s="80">
        <v>11</v>
      </c>
      <c r="B23" s="81" t="s">
        <v>46</v>
      </c>
      <c r="C23" s="6" t="s">
        <v>10</v>
      </c>
      <c r="D23" s="1">
        <v>0</v>
      </c>
      <c r="E23" s="8">
        <v>95</v>
      </c>
      <c r="F23" s="7">
        <f t="shared" ref="F23" si="4">D23*E23</f>
        <v>0</v>
      </c>
      <c r="G23" s="22">
        <v>21</v>
      </c>
      <c r="H23" s="7">
        <f t="shared" ref="H23" si="5">F23*(1+G23/100)</f>
        <v>0</v>
      </c>
      <c r="I23" s="32"/>
    </row>
    <row r="24" spans="1:9" x14ac:dyDescent="0.25">
      <c r="A24" s="39">
        <v>12</v>
      </c>
      <c r="B24" s="47" t="s">
        <v>47</v>
      </c>
      <c r="C24" s="6" t="s">
        <v>10</v>
      </c>
      <c r="D24" s="1">
        <v>0</v>
      </c>
      <c r="E24" s="8">
        <f>915-95</f>
        <v>820</v>
      </c>
      <c r="F24" s="7">
        <f t="shared" ref="F24" si="6">D24*E24</f>
        <v>0</v>
      </c>
      <c r="G24" s="22">
        <v>21</v>
      </c>
      <c r="H24" s="7">
        <f t="shared" ref="H24" si="7">F24*(1+G24/100)</f>
        <v>0</v>
      </c>
      <c r="I24" s="32"/>
    </row>
    <row r="25" spans="1:9" x14ac:dyDescent="0.25">
      <c r="A25" s="39">
        <v>13</v>
      </c>
      <c r="B25" s="47" t="s">
        <v>50</v>
      </c>
      <c r="C25" s="6" t="s">
        <v>10</v>
      </c>
      <c r="D25" s="1">
        <v>0</v>
      </c>
      <c r="E25" s="8">
        <v>439</v>
      </c>
      <c r="F25" s="7">
        <f t="shared" ref="F25" si="8">D25*E25</f>
        <v>0</v>
      </c>
      <c r="G25" s="22">
        <v>21</v>
      </c>
      <c r="H25" s="7">
        <f>F25*(1+G25/100)</f>
        <v>0</v>
      </c>
      <c r="I25" s="32"/>
    </row>
    <row r="26" spans="1:9" x14ac:dyDescent="0.25">
      <c r="A26" s="39">
        <v>14</v>
      </c>
      <c r="B26" s="47" t="s">
        <v>51</v>
      </c>
      <c r="C26" s="6" t="s">
        <v>10</v>
      </c>
      <c r="D26" s="1">
        <v>0</v>
      </c>
      <c r="E26" s="8">
        <v>2225</v>
      </c>
      <c r="F26" s="7">
        <f t="shared" ref="F26" si="9">D26*E26</f>
        <v>0</v>
      </c>
      <c r="G26" s="22">
        <v>21</v>
      </c>
      <c r="H26" s="7">
        <f t="shared" ref="H26" si="10">F26*(1+G26/100)</f>
        <v>0</v>
      </c>
      <c r="I26" s="32"/>
    </row>
    <row r="27" spans="1:9" x14ac:dyDescent="0.25">
      <c r="A27" s="40"/>
      <c r="B27" s="42" t="s">
        <v>41</v>
      </c>
      <c r="C27" s="35"/>
      <c r="D27" s="43"/>
      <c r="E27" s="35"/>
      <c r="F27" s="43"/>
      <c r="G27" s="43"/>
      <c r="H27" s="43"/>
      <c r="I27" s="34"/>
    </row>
    <row r="28" spans="1:9" x14ac:dyDescent="0.25">
      <c r="A28" s="39">
        <v>15</v>
      </c>
      <c r="B28" s="38" t="s">
        <v>33</v>
      </c>
      <c r="C28" s="6" t="s">
        <v>14</v>
      </c>
      <c r="D28" s="1">
        <v>0</v>
      </c>
      <c r="E28" s="8">
        <v>3</v>
      </c>
      <c r="F28" s="7">
        <f>D28*E28</f>
        <v>0</v>
      </c>
      <c r="G28" s="22">
        <v>21</v>
      </c>
      <c r="H28" s="7">
        <f>F28*(1+G28/100)</f>
        <v>0</v>
      </c>
      <c r="I28" s="32"/>
    </row>
    <row r="29" spans="1:9" x14ac:dyDescent="0.25">
      <c r="A29" s="39">
        <v>16</v>
      </c>
      <c r="B29" s="38" t="s">
        <v>21</v>
      </c>
      <c r="C29" s="6" t="s">
        <v>12</v>
      </c>
      <c r="D29" s="1">
        <v>0</v>
      </c>
      <c r="E29" s="8">
        <v>10000</v>
      </c>
      <c r="F29" s="7">
        <f>D29*E29</f>
        <v>0</v>
      </c>
      <c r="G29" s="22">
        <v>21</v>
      </c>
      <c r="H29" s="7">
        <f>F29*(1+G29/100)</f>
        <v>0</v>
      </c>
      <c r="I29" s="32"/>
    </row>
    <row r="30" spans="1:9" x14ac:dyDescent="0.25">
      <c r="A30" s="40"/>
      <c r="B30" s="42" t="s">
        <v>42</v>
      </c>
      <c r="C30" s="35"/>
      <c r="D30" s="43"/>
      <c r="E30" s="35"/>
      <c r="F30" s="35"/>
      <c r="G30" s="35"/>
      <c r="H30" s="35"/>
      <c r="I30" s="27"/>
    </row>
    <row r="31" spans="1:9" x14ac:dyDescent="0.25">
      <c r="A31" s="48">
        <v>17</v>
      </c>
      <c r="B31" s="49" t="s">
        <v>39</v>
      </c>
      <c r="C31" s="50" t="s">
        <v>10</v>
      </c>
      <c r="D31" s="51">
        <v>0</v>
      </c>
      <c r="E31" s="52">
        <v>77</v>
      </c>
      <c r="F31" s="53">
        <f>D31*E31</f>
        <v>0</v>
      </c>
      <c r="G31" s="54">
        <v>21</v>
      </c>
      <c r="H31" s="53">
        <f>F31*(1+G31/100)</f>
        <v>0</v>
      </c>
      <c r="I31" s="32"/>
    </row>
    <row r="32" spans="1:9" x14ac:dyDescent="0.25">
      <c r="A32" s="84"/>
      <c r="B32" s="82" t="s">
        <v>49</v>
      </c>
      <c r="C32" s="35"/>
      <c r="D32" s="43"/>
      <c r="E32" s="35"/>
      <c r="F32" s="35"/>
      <c r="G32" s="35"/>
      <c r="H32" s="35"/>
      <c r="I32" s="27"/>
    </row>
    <row r="33" spans="1:9" ht="15.75" thickBot="1" x14ac:dyDescent="0.3">
      <c r="A33" s="85">
        <v>18</v>
      </c>
      <c r="B33" s="83" t="s">
        <v>53</v>
      </c>
      <c r="C33" s="50"/>
      <c r="D33" s="51">
        <v>0</v>
      </c>
      <c r="E33" s="52">
        <v>77</v>
      </c>
      <c r="F33" s="53">
        <f>D33*E33</f>
        <v>0</v>
      </c>
      <c r="G33" s="54">
        <v>21</v>
      </c>
      <c r="H33" s="53">
        <f>F33*(1+G33/100)</f>
        <v>0</v>
      </c>
      <c r="I33" s="32"/>
    </row>
    <row r="34" spans="1:9" x14ac:dyDescent="0.25">
      <c r="A34" s="70"/>
      <c r="B34" s="57"/>
      <c r="C34" s="58"/>
      <c r="D34" s="59"/>
      <c r="E34" s="58"/>
      <c r="F34" s="60"/>
      <c r="G34" s="58"/>
      <c r="H34" s="61"/>
      <c r="I34" s="28"/>
    </row>
    <row r="35" spans="1:9" s="23" customFormat="1" x14ac:dyDescent="0.25">
      <c r="A35" s="71"/>
      <c r="B35" s="55" t="s">
        <v>15</v>
      </c>
      <c r="C35" s="18"/>
      <c r="D35" s="19"/>
      <c r="E35" s="18"/>
      <c r="F35" s="20">
        <f>SUM(F9:F33)</f>
        <v>0</v>
      </c>
      <c r="G35" s="18"/>
      <c r="H35" s="62"/>
      <c r="I35" s="29"/>
    </row>
    <row r="36" spans="1:9" s="23" customFormat="1" x14ac:dyDescent="0.25">
      <c r="A36" s="71"/>
      <c r="B36" s="55" t="s">
        <v>16</v>
      </c>
      <c r="C36" s="18"/>
      <c r="D36" s="19"/>
      <c r="E36" s="18"/>
      <c r="F36" s="18"/>
      <c r="G36" s="18"/>
      <c r="H36" s="63">
        <f>SUM(H9:H33)</f>
        <v>0</v>
      </c>
      <c r="I36" s="30"/>
    </row>
    <row r="37" spans="1:9" s="23" customFormat="1" x14ac:dyDescent="0.25">
      <c r="A37" s="71"/>
      <c r="B37" s="55"/>
      <c r="C37" s="18"/>
      <c r="D37" s="19"/>
      <c r="E37" s="18"/>
      <c r="F37" s="18"/>
      <c r="G37" s="18"/>
      <c r="H37" s="63"/>
      <c r="I37" s="30"/>
    </row>
    <row r="38" spans="1:9" s="23" customFormat="1" x14ac:dyDescent="0.25">
      <c r="A38" s="71"/>
      <c r="B38" s="55" t="s">
        <v>24</v>
      </c>
      <c r="C38" s="18"/>
      <c r="D38" s="19"/>
      <c r="E38" s="18"/>
      <c r="F38" s="24">
        <f>F35*12</f>
        <v>0</v>
      </c>
      <c r="G38" s="18"/>
      <c r="H38" s="64"/>
      <c r="I38" s="10"/>
    </row>
    <row r="39" spans="1:9" s="23" customFormat="1" x14ac:dyDescent="0.25">
      <c r="A39" s="71"/>
      <c r="B39" s="55" t="s">
        <v>25</v>
      </c>
      <c r="C39" s="18"/>
      <c r="D39" s="19"/>
      <c r="E39" s="18"/>
      <c r="F39" s="18"/>
      <c r="G39" s="18"/>
      <c r="H39" s="63">
        <f>H36*12</f>
        <v>0</v>
      </c>
      <c r="I39" s="30"/>
    </row>
    <row r="40" spans="1:9" x14ac:dyDescent="0.25">
      <c r="A40" s="72"/>
      <c r="B40" s="55"/>
      <c r="C40" s="18"/>
      <c r="D40" s="19"/>
      <c r="E40" s="18"/>
      <c r="F40" s="18"/>
      <c r="G40" s="18"/>
      <c r="H40" s="64"/>
      <c r="I40" s="10"/>
    </row>
    <row r="41" spans="1:9" x14ac:dyDescent="0.25">
      <c r="A41" s="72"/>
      <c r="B41" s="56" t="s">
        <v>26</v>
      </c>
      <c r="C41" s="18"/>
      <c r="D41" s="19"/>
      <c r="E41" s="18"/>
      <c r="F41" s="21">
        <f>F35*48</f>
        <v>0</v>
      </c>
      <c r="G41" s="18"/>
      <c r="H41" s="64"/>
      <c r="I41" s="10"/>
    </row>
    <row r="42" spans="1:9" x14ac:dyDescent="0.25">
      <c r="A42" s="72"/>
      <c r="B42" s="56" t="s">
        <v>27</v>
      </c>
      <c r="C42" s="18"/>
      <c r="D42" s="19"/>
      <c r="E42" s="18"/>
      <c r="F42" s="18"/>
      <c r="G42" s="18"/>
      <c r="H42" s="65">
        <f>H36*48</f>
        <v>0</v>
      </c>
      <c r="I42" s="31"/>
    </row>
    <row r="43" spans="1:9" ht="15.75" thickBot="1" x14ac:dyDescent="0.3">
      <c r="A43" s="73"/>
      <c r="B43" s="66"/>
      <c r="C43" s="67"/>
      <c r="D43" s="68"/>
      <c r="E43" s="67"/>
      <c r="F43" s="67"/>
      <c r="G43" s="67"/>
      <c r="H43" s="69"/>
      <c r="I43" s="10"/>
    </row>
    <row r="44" spans="1:9" s="2" customFormat="1" x14ac:dyDescent="0.25">
      <c r="B44" s="16"/>
      <c r="C44" s="11"/>
      <c r="D44" s="12"/>
      <c r="E44" s="11"/>
      <c r="F44" s="11"/>
      <c r="G44" s="10"/>
      <c r="H44" s="11"/>
      <c r="I44" s="11"/>
    </row>
    <row r="45" spans="1:9" s="2" customFormat="1" x14ac:dyDescent="0.25">
      <c r="B45" s="17" t="s">
        <v>28</v>
      </c>
      <c r="C45" s="11"/>
      <c r="D45" s="12"/>
      <c r="E45" s="11"/>
      <c r="F45" s="11"/>
      <c r="G45" s="10"/>
      <c r="H45" s="11"/>
      <c r="I45" s="11"/>
    </row>
    <row r="46" spans="1:9" s="2" customFormat="1" x14ac:dyDescent="0.25">
      <c r="B46" s="17" t="s">
        <v>22</v>
      </c>
      <c r="C46" s="13"/>
      <c r="D46" s="14"/>
      <c r="E46" s="13"/>
      <c r="F46" s="13"/>
      <c r="G46" s="14"/>
      <c r="H46" s="13"/>
      <c r="I46" s="13"/>
    </row>
    <row r="47" spans="1:9" s="2" customFormat="1" x14ac:dyDescent="0.25">
      <c r="B47" s="13"/>
      <c r="C47" s="13"/>
      <c r="D47" s="14"/>
      <c r="E47" s="13"/>
      <c r="F47" s="13"/>
      <c r="G47" s="14"/>
      <c r="H47" s="13"/>
      <c r="I47" s="13"/>
    </row>
    <row r="48" spans="1:9" s="2" customFormat="1" x14ac:dyDescent="0.25">
      <c r="B48" s="15"/>
      <c r="C48" s="15"/>
      <c r="D48" s="25"/>
      <c r="E48" s="25"/>
      <c r="F48" s="26"/>
      <c r="G48" s="25"/>
      <c r="H48" s="26"/>
      <c r="I48" s="26"/>
    </row>
    <row r="49" spans="2:9" s="2" customFormat="1" x14ac:dyDescent="0.25">
      <c r="B49" s="15"/>
      <c r="C49" s="15"/>
      <c r="D49" s="25" t="s">
        <v>29</v>
      </c>
      <c r="E49" s="25"/>
      <c r="F49" s="26">
        <f>F41</f>
        <v>0</v>
      </c>
      <c r="G49" s="25"/>
      <c r="H49" s="26">
        <f>F49*1.21</f>
        <v>0</v>
      </c>
      <c r="I49" s="26"/>
    </row>
    <row r="50" spans="2:9" s="2" customFormat="1" x14ac:dyDescent="0.25">
      <c r="B50" s="15"/>
      <c r="C50" s="15"/>
      <c r="D50" s="15"/>
      <c r="E50" s="15"/>
      <c r="F50" s="15"/>
      <c r="G50" s="15"/>
      <c r="H50" s="15"/>
      <c r="I50" s="15"/>
    </row>
    <row r="51" spans="2:9" ht="20.25" customHeight="1" x14ac:dyDescent="0.25"/>
  </sheetData>
  <mergeCells count="3">
    <mergeCell ref="B6:B7"/>
    <mergeCell ref="C6:C7"/>
    <mergeCell ref="A6:A7"/>
  </mergeCells>
  <phoneticPr fontId="0" type="noConversion"/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2014-09-18T14:48:51Z</cp:lastPrinted>
  <dcterms:created xsi:type="dcterms:W3CDTF">2013-07-08T11:36:11Z</dcterms:created>
  <dcterms:modified xsi:type="dcterms:W3CDTF">2014-09-23T14:18:41Z</dcterms:modified>
</cp:coreProperties>
</file>